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60" windowWidth="18000" windowHeight="10560"/>
  </bookViews>
  <sheets>
    <sheet name="Funzioni" sheetId="2" r:id="rId1"/>
    <sheet name="Somma SE" sheetId="4" r:id="rId2"/>
    <sheet name="SE O E" sheetId="8" r:id="rId3"/>
    <sheet name="SE e CONTA.SE" sheetId="5" r:id="rId4"/>
    <sheet name="conta.se" sheetId="9" r:id="rId5"/>
    <sheet name="CONTA.vuote" sheetId="7" r:id="rId6"/>
    <sheet name="Informative" sheetId="6" r:id="rId7"/>
  </sheets>
  <calcPr calcId="145621"/>
</workbook>
</file>

<file path=xl/calcChain.xml><?xml version="1.0" encoding="utf-8"?>
<calcChain xmlns="http://schemas.openxmlformats.org/spreadsheetml/2006/main">
  <c r="D15" i="4" l="1"/>
  <c r="G27" i="9" l="1"/>
  <c r="C19" i="9"/>
  <c r="C18" i="9"/>
  <c r="C17" i="9"/>
  <c r="C14" i="9"/>
  <c r="C13" i="9"/>
  <c r="C12" i="9"/>
  <c r="I10" i="9"/>
  <c r="C25" i="9" s="1"/>
  <c r="D3" i="6" l="1"/>
  <c r="B14" i="7"/>
  <c r="D22" i="4"/>
  <c r="E10" i="5" l="1"/>
  <c r="E11" i="5"/>
  <c r="E12" i="5"/>
  <c r="E13" i="5"/>
  <c r="E7" i="5"/>
  <c r="E8" i="5"/>
  <c r="E9" i="5"/>
  <c r="E5" i="5"/>
  <c r="E6" i="5"/>
  <c r="E4" i="5"/>
  <c r="E3" i="8" l="1"/>
  <c r="F3" i="8"/>
  <c r="E4" i="8"/>
  <c r="F4" i="8"/>
  <c r="E5" i="8"/>
  <c r="F5" i="8"/>
  <c r="E6" i="8"/>
  <c r="F6" i="8"/>
  <c r="E7" i="8"/>
  <c r="F7" i="8"/>
  <c r="E8" i="8"/>
  <c r="F8" i="8"/>
  <c r="E9" i="8"/>
  <c r="F9" i="8"/>
  <c r="E10" i="8"/>
  <c r="F10" i="8"/>
  <c r="E11" i="8"/>
  <c r="F11" i="8"/>
  <c r="F2" i="8"/>
  <c r="E2" i="8"/>
  <c r="B3" i="8"/>
  <c r="C3" i="8"/>
  <c r="B4" i="8"/>
  <c r="C4" i="8"/>
  <c r="B5" i="8"/>
  <c r="C5" i="8"/>
  <c r="B6" i="8"/>
  <c r="C6" i="8"/>
  <c r="B7" i="8"/>
  <c r="C7" i="8"/>
  <c r="B8" i="8"/>
  <c r="C8" i="8"/>
  <c r="B9" i="8"/>
  <c r="C9" i="8"/>
  <c r="B10" i="8"/>
  <c r="C10" i="8"/>
  <c r="B11" i="8"/>
  <c r="C11" i="8"/>
  <c r="C2" i="8"/>
  <c r="B2" i="8"/>
  <c r="C26" i="5" l="1"/>
  <c r="B15" i="7"/>
  <c r="B13" i="7"/>
  <c r="B12" i="7"/>
  <c r="D25" i="4"/>
  <c r="D24" i="4"/>
  <c r="D21" i="4"/>
  <c r="D20" i="4"/>
  <c r="C22" i="5" l="1"/>
  <c r="H24" i="5" s="1"/>
  <c r="C4" i="6" l="1"/>
  <c r="C5" i="6"/>
  <c r="B5" i="6"/>
  <c r="C3" i="6"/>
  <c r="B4" i="6"/>
  <c r="B3" i="6"/>
  <c r="E19" i="2" l="1"/>
  <c r="E26" i="2"/>
  <c r="E23" i="2"/>
  <c r="C23" i="2"/>
  <c r="C19" i="5"/>
  <c r="C18" i="5"/>
  <c r="F13" i="5"/>
  <c r="D13" i="5"/>
  <c r="F12" i="5"/>
  <c r="D12" i="5"/>
  <c r="F11" i="5"/>
  <c r="D11" i="5"/>
  <c r="F10" i="5"/>
  <c r="D10" i="5"/>
  <c r="F9" i="5"/>
  <c r="D9" i="5"/>
  <c r="F8" i="5"/>
  <c r="D8" i="5"/>
  <c r="F7" i="5"/>
  <c r="D7" i="5"/>
  <c r="F6" i="5"/>
  <c r="D6" i="5"/>
  <c r="F5" i="5"/>
  <c r="D5" i="5"/>
  <c r="F4" i="5"/>
  <c r="D4" i="5"/>
  <c r="D18" i="4"/>
  <c r="D17" i="4"/>
  <c r="D14" i="4"/>
  <c r="C11" i="2" l="1"/>
  <c r="E11" i="2" s="1"/>
</calcChain>
</file>

<file path=xl/sharedStrings.xml><?xml version="1.0" encoding="utf-8"?>
<sst xmlns="http://schemas.openxmlformats.org/spreadsheetml/2006/main" count="173" uniqueCount="94">
  <si>
    <t>Le FUNZIONI</t>
  </si>
  <si>
    <t xml:space="preserve">Conto Corrente </t>
  </si>
  <si>
    <t>Entrate</t>
  </si>
  <si>
    <t>Uscite</t>
  </si>
  <si>
    <t>Saldo</t>
  </si>
  <si>
    <t>Esempio 1: Formato cella (valuta e contabilità) ; SOMMA ; SE</t>
  </si>
  <si>
    <t>identità</t>
  </si>
  <si>
    <t>Sesso</t>
  </si>
  <si>
    <t>Reddito</t>
  </si>
  <si>
    <t>Rossi Mario</t>
  </si>
  <si>
    <t>M</t>
  </si>
  <si>
    <t>Pisa</t>
  </si>
  <si>
    <t>Bianchi Maria</t>
  </si>
  <si>
    <t>F</t>
  </si>
  <si>
    <t>Genova</t>
  </si>
  <si>
    <t>Verdini Luigi</t>
  </si>
  <si>
    <t>Savona</t>
  </si>
  <si>
    <t>Verdi Giuseppe</t>
  </si>
  <si>
    <t>Livorno</t>
  </si>
  <si>
    <t>Rossi Ilaria</t>
  </si>
  <si>
    <t>Lucca</t>
  </si>
  <si>
    <t>Poli Tommaso</t>
  </si>
  <si>
    <t>Benedetti Carla</t>
  </si>
  <si>
    <t>Benedettini Gianni</t>
  </si>
  <si>
    <t>Sbrana Filippo</t>
  </si>
  <si>
    <t>Rossetti Fabio</t>
  </si>
  <si>
    <t>Reddito complessivo donne</t>
  </si>
  <si>
    <t>Reddito complessivo Uomini</t>
  </si>
  <si>
    <t>Reddito Toscana</t>
  </si>
  <si>
    <t>Reddito Liguria</t>
  </si>
  <si>
    <t>Fascia di reddito</t>
  </si>
  <si>
    <t>Dati riepilogativi</t>
  </si>
  <si>
    <t>Uomini</t>
  </si>
  <si>
    <t>Donne</t>
  </si>
  <si>
    <t>Bassa</t>
  </si>
  <si>
    <t>Media</t>
  </si>
  <si>
    <t>Alta</t>
  </si>
  <si>
    <t>meno di 10.000€</t>
  </si>
  <si>
    <t>tra 10.000€ e meno di30.000€</t>
  </si>
  <si>
    <t>Nominativo</t>
  </si>
  <si>
    <t>almeno di 30.000€</t>
  </si>
  <si>
    <t>Entrata Massima</t>
  </si>
  <si>
    <t>Uscita Massima</t>
  </si>
  <si>
    <t>Esempio 2: Formato cella (valuta e contabilità) ; SOMMA ; CONTA.SE; MAX</t>
  </si>
  <si>
    <t>abc</t>
  </si>
  <si>
    <t>val.testo</t>
  </si>
  <si>
    <t>val.dispari</t>
  </si>
  <si>
    <t xml:space="preserve"> </t>
  </si>
  <si>
    <t>Reddito medio</t>
  </si>
  <si>
    <t>N. persone con reddito superiore al reddito medio</t>
  </si>
  <si>
    <t>Numero Uscite &gt;500</t>
  </si>
  <si>
    <t>Media Uomini Pisa</t>
  </si>
  <si>
    <t>Media Donne Pisa</t>
  </si>
  <si>
    <t>Media Donne Pisa gestione Errore</t>
  </si>
  <si>
    <t>Somma Redditi Donne Lucca</t>
  </si>
  <si>
    <t>Numero partecipanti</t>
  </si>
  <si>
    <t>Donne reddito &gt;20000</t>
  </si>
  <si>
    <t>numeri</t>
  </si>
  <si>
    <t>intervallo 100-200</t>
  </si>
  <si>
    <t>intervallo fuori 100-200</t>
  </si>
  <si>
    <t>Somma Redditi Province iniziano L</t>
  </si>
  <si>
    <t>Conta.se</t>
  </si>
  <si>
    <t>stipendi</t>
  </si>
  <si>
    <t>Rossi</t>
  </si>
  <si>
    <t>Luigi</t>
  </si>
  <si>
    <t>D</t>
  </si>
  <si>
    <t>D1</t>
  </si>
  <si>
    <t>Bianchi</t>
  </si>
  <si>
    <t>Carlo</t>
  </si>
  <si>
    <t>C</t>
  </si>
  <si>
    <t>C2</t>
  </si>
  <si>
    <t>Verdi</t>
  </si>
  <si>
    <t>Ivo</t>
  </si>
  <si>
    <t>D3</t>
  </si>
  <si>
    <t>Verdini</t>
  </si>
  <si>
    <t>Ugo</t>
  </si>
  <si>
    <t>B</t>
  </si>
  <si>
    <t>B5</t>
  </si>
  <si>
    <t>Bianchini</t>
  </si>
  <si>
    <t>Luca</t>
  </si>
  <si>
    <t>Rossetti</t>
  </si>
  <si>
    <t>Lucio</t>
  </si>
  <si>
    <t>D4</t>
  </si>
  <si>
    <t>Rossini</t>
  </si>
  <si>
    <t>Alberto</t>
  </si>
  <si>
    <t>C5</t>
  </si>
  <si>
    <t>Media stipendi</t>
  </si>
  <si>
    <t xml:space="preserve">Categoria </t>
  </si>
  <si>
    <t>con caratteri Jolly</t>
  </si>
  <si>
    <t>ricerca in base valore di una cella</t>
  </si>
  <si>
    <t>maggiori media</t>
  </si>
  <si>
    <t>inserisci la categoria da cercare</t>
  </si>
  <si>
    <t>Valori non pervenuti</t>
  </si>
  <si>
    <t>Valori pervenuti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</si>
</sst>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5" formatCode="&quot;€&quot;\ #,##0;\-&quot;€&quot;\ #,##0"/>
    <numFmt numFmtId="8" formatCode="&quot;€&quot;\ #,##0.00;[Red]\-&quot;€&quot;\ #,##0.00"/>
    <numFmt numFmtId="42" formatCode="_-&quot;€&quot;\ * #,##0_-;\-&quot;€&quot;\ * #,##0_-;_-&quot;€&quot;\ * &quot;-&quot;_-;_-@_-"/>
    <numFmt numFmtId="44" formatCode="_-&quot;€&quot;\ * #,##0.00_-;\-&quot;€&quot;\ * #,##0.00_-;_-&quot;€&quot;\ * &quot;-&quot;??_-;_-@_-"/>
  </numFmts>
  <fonts count="1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3" tint="0.39997558519241921"/>
      <name val="Calibri"/>
      <family val="2"/>
      <scheme val="minor"/>
    </font>
    <font>
      <sz val="11"/>
      <color theme="9" tint="0.39997558519241921"/>
      <name val="Calibri"/>
      <family val="2"/>
      <scheme val="minor"/>
    </font>
    <font>
      <sz val="11"/>
      <color theme="6" tint="-0.249977111117893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b/>
      <sz val="11"/>
      <color theme="3" tint="0.3999755851924192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3" fillId="0" borderId="0" xfId="0" applyFont="1"/>
    <xf numFmtId="0" fontId="0" fillId="2" borderId="3" xfId="0" applyFill="1" applyBorder="1"/>
    <xf numFmtId="0" fontId="0" fillId="2" borderId="4" xfId="0" applyFill="1" applyBorder="1"/>
    <xf numFmtId="0" fontId="0" fillId="2" borderId="0" xfId="0" applyFill="1" applyBorder="1"/>
    <xf numFmtId="0" fontId="0" fillId="0" borderId="0" xfId="0" applyBorder="1"/>
    <xf numFmtId="0" fontId="0" fillId="0" borderId="5" xfId="0" applyBorder="1"/>
    <xf numFmtId="0" fontId="0" fillId="2" borderId="9" xfId="0" applyFill="1" applyBorder="1"/>
    <xf numFmtId="0" fontId="0" fillId="2" borderId="10" xfId="0" applyFill="1" applyBorder="1" applyAlignment="1">
      <alignment horizontal="right"/>
    </xf>
    <xf numFmtId="0" fontId="0" fillId="0" borderId="10" xfId="0" applyBorder="1"/>
    <xf numFmtId="0" fontId="0" fillId="0" borderId="11" xfId="0" applyBorder="1"/>
    <xf numFmtId="0" fontId="4" fillId="2" borderId="2" xfId="0" applyFont="1" applyFill="1" applyBorder="1"/>
    <xf numFmtId="44" fontId="0" fillId="0" borderId="4" xfId="0" applyNumberFormat="1" applyBorder="1"/>
    <xf numFmtId="44" fontId="0" fillId="0" borderId="0" xfId="0" applyNumberFormat="1" applyBorder="1"/>
    <xf numFmtId="44" fontId="0" fillId="0" borderId="6" xfId="0" applyNumberFormat="1" applyBorder="1"/>
    <xf numFmtId="44" fontId="0" fillId="0" borderId="7" xfId="0" applyNumberFormat="1" applyBorder="1"/>
    <xf numFmtId="8" fontId="2" fillId="0" borderId="11" xfId="0" applyNumberFormat="1" applyFont="1" applyBorder="1"/>
    <xf numFmtId="0" fontId="0" fillId="0" borderId="12" xfId="0" applyBorder="1"/>
    <xf numFmtId="0" fontId="1" fillId="0" borderId="13" xfId="0" applyFont="1" applyBorder="1"/>
    <xf numFmtId="42" fontId="0" fillId="0" borderId="0" xfId="0" applyNumberFormat="1"/>
    <xf numFmtId="0" fontId="0" fillId="3" borderId="0" xfId="0" applyFill="1"/>
    <xf numFmtId="0" fontId="5" fillId="3" borderId="1" xfId="0" applyFont="1" applyFill="1" applyBorder="1" applyAlignment="1">
      <alignment vertical="center"/>
    </xf>
    <xf numFmtId="0" fontId="0" fillId="3" borderId="1" xfId="0" applyFill="1" applyBorder="1" applyAlignment="1">
      <alignment vertical="center"/>
    </xf>
    <xf numFmtId="0" fontId="0" fillId="0" borderId="0" xfId="0" applyAlignment="1">
      <alignment vertical="center"/>
    </xf>
    <xf numFmtId="0" fontId="6" fillId="0" borderId="0" xfId="0" applyFont="1"/>
    <xf numFmtId="0" fontId="7" fillId="0" borderId="0" xfId="0" applyFont="1"/>
    <xf numFmtId="0" fontId="1" fillId="0" borderId="0" xfId="0" applyFont="1"/>
    <xf numFmtId="0" fontId="8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/>
    <xf numFmtId="0" fontId="5" fillId="3" borderId="1" xfId="0" applyFont="1" applyFill="1" applyBorder="1" applyAlignment="1">
      <alignment horizontal="center" vertical="center" textRotation="90" wrapText="1"/>
    </xf>
    <xf numFmtId="0" fontId="5" fillId="3" borderId="9" xfId="0" applyFont="1" applyFill="1" applyBorder="1" applyAlignment="1">
      <alignment horizontal="center"/>
    </xf>
    <xf numFmtId="0" fontId="9" fillId="3" borderId="6" xfId="0" applyFont="1" applyFill="1" applyBorder="1" applyAlignment="1">
      <alignment horizontal="center"/>
    </xf>
    <xf numFmtId="0" fontId="9" fillId="3" borderId="8" xfId="0" applyFont="1" applyFill="1" applyBorder="1" applyAlignment="1">
      <alignment horizontal="center"/>
    </xf>
    <xf numFmtId="0" fontId="9" fillId="3" borderId="7" xfId="0" applyFont="1" applyFill="1" applyBorder="1" applyAlignment="1">
      <alignment horizontal="center"/>
    </xf>
    <xf numFmtId="0" fontId="5" fillId="3" borderId="10" xfId="0" applyFont="1" applyFill="1" applyBorder="1"/>
    <xf numFmtId="0" fontId="5" fillId="3" borderId="10" xfId="0" applyFont="1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0" fillId="0" borderId="10" xfId="0" applyBorder="1" applyAlignment="1">
      <alignment horizontal="center"/>
    </xf>
    <xf numFmtId="42" fontId="0" fillId="0" borderId="10" xfId="0" applyNumberFormat="1" applyBorder="1"/>
    <xf numFmtId="0" fontId="0" fillId="0" borderId="9" xfId="0" applyBorder="1" applyAlignment="1">
      <alignment horizontal="center"/>
    </xf>
    <xf numFmtId="0" fontId="5" fillId="3" borderId="11" xfId="0" applyFont="1" applyFill="1" applyBorder="1" applyAlignment="1">
      <alignment horizontal="center" vertical="center" textRotation="90"/>
    </xf>
    <xf numFmtId="0" fontId="0" fillId="0" borderId="11" xfId="0" applyBorder="1" applyAlignment="1">
      <alignment horizontal="center"/>
    </xf>
    <xf numFmtId="0" fontId="5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/>
    </xf>
    <xf numFmtId="0" fontId="10" fillId="0" borderId="0" xfId="0" applyFont="1"/>
    <xf numFmtId="0" fontId="11" fillId="0" borderId="0" xfId="0" applyFont="1"/>
    <xf numFmtId="0" fontId="9" fillId="0" borderId="9" xfId="0" applyFont="1" applyBorder="1"/>
    <xf numFmtId="0" fontId="1" fillId="0" borderId="11" xfId="0" applyNumberFormat="1" applyFont="1" applyBorder="1" applyAlignment="1">
      <alignment horizontal="center" vertical="center"/>
    </xf>
    <xf numFmtId="5" fontId="1" fillId="0" borderId="11" xfId="0" applyNumberFormat="1" applyFont="1" applyBorder="1" applyAlignment="1">
      <alignment horizontal="center" vertical="center"/>
    </xf>
    <xf numFmtId="0" fontId="9" fillId="0" borderId="9" xfId="0" applyFont="1" applyBorder="1" applyAlignment="1">
      <alignment horizontal="center"/>
    </xf>
    <xf numFmtId="0" fontId="12" fillId="0" borderId="0" xfId="0" applyFont="1"/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/>
    </xf>
    <xf numFmtId="0" fontId="0" fillId="0" borderId="0" xfId="0" applyFill="1" applyBorder="1"/>
    <xf numFmtId="0" fontId="5" fillId="3" borderId="9" xfId="0" applyFont="1" applyFill="1" applyBorder="1" applyAlignment="1">
      <alignment horizontal="center"/>
    </xf>
    <xf numFmtId="0" fontId="0" fillId="3" borderId="0" xfId="0" applyFill="1" applyAlignment="1">
      <alignment horizontal="center"/>
    </xf>
    <xf numFmtId="0" fontId="4" fillId="3" borderId="0" xfId="0" applyFont="1" applyFill="1" applyAlignment="1">
      <alignment horizontal="center"/>
    </xf>
    <xf numFmtId="0" fontId="0" fillId="0" borderId="0" xfId="0" applyAlignment="1">
      <alignment horizontal="center"/>
    </xf>
  </cellXfs>
  <cellStyles count="1">
    <cellStyle name="Normale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95250</xdr:colOff>
      <xdr:row>1</xdr:row>
      <xdr:rowOff>47625</xdr:rowOff>
    </xdr:from>
    <xdr:to>
      <xdr:col>12</xdr:col>
      <xdr:colOff>581025</xdr:colOff>
      <xdr:row>10</xdr:row>
      <xdr:rowOff>142875</xdr:rowOff>
    </xdr:to>
    <xdr:sp macro="" textlink="">
      <xdr:nvSpPr>
        <xdr:cNvPr id="2" name="CasellaDiTesto 1"/>
        <xdr:cNvSpPr txBox="1"/>
      </xdr:nvSpPr>
      <xdr:spPr>
        <a:xfrm>
          <a:off x="7581900" y="514350"/>
          <a:ext cx="3533775" cy="18097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1100"/>
            <a:t>=SOMMA</a:t>
          </a:r>
        </a:p>
        <a:p>
          <a:r>
            <a:rPr lang="it-IT" sz="1100"/>
            <a:t>=SOMMA.SE</a:t>
          </a:r>
        </a:p>
        <a:p>
          <a:r>
            <a:rPr lang="it-IT" sz="1100"/>
            <a:t>=somma.più.se</a:t>
          </a:r>
        </a:p>
        <a:p>
          <a:r>
            <a:rPr lang="it-IT" sz="1100"/>
            <a:t>=MEDIA.SE</a:t>
          </a:r>
        </a:p>
        <a:p>
          <a:r>
            <a:rPr lang="it-IT" sz="1100"/>
            <a:t>=media.più.se</a:t>
          </a:r>
        </a:p>
        <a:p>
          <a:r>
            <a:rPr lang="it-IT" sz="1100"/>
            <a:t>=SE.ERRORE</a:t>
          </a:r>
        </a:p>
        <a:p>
          <a:endParaRPr lang="it-IT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showFormulas="1" tabSelected="1" workbookViewId="0">
      <selection activeCell="A35" sqref="A35"/>
    </sheetView>
  </sheetViews>
  <sheetFormatPr defaultRowHeight="15" x14ac:dyDescent="0.25"/>
  <cols>
    <col min="1" max="1" width="34.42578125" customWidth="1"/>
    <col min="2" max="2" width="11" bestFit="1" customWidth="1"/>
    <col min="4" max="4" width="2" customWidth="1"/>
    <col min="5" max="5" width="24.140625" bestFit="1" customWidth="1"/>
    <col min="6" max="6" width="2.42578125" customWidth="1"/>
  </cols>
  <sheetData>
    <row r="1" spans="1:10" ht="26.25" x14ac:dyDescent="0.4">
      <c r="A1" s="1" t="s">
        <v>0</v>
      </c>
    </row>
    <row r="2" spans="1:10" ht="17.25" customHeight="1" x14ac:dyDescent="0.4">
      <c r="A2" s="1"/>
    </row>
    <row r="3" spans="1:10" ht="22.5" customHeight="1" x14ac:dyDescent="0.25">
      <c r="A3" s="47" t="s">
        <v>5</v>
      </c>
    </row>
    <row r="4" spans="1:10" x14ac:dyDescent="0.25">
      <c r="J4" s="5"/>
    </row>
    <row r="5" spans="1:10" ht="18.75" x14ac:dyDescent="0.3">
      <c r="A5" s="11" t="s">
        <v>1</v>
      </c>
      <c r="B5" s="2"/>
      <c r="C5" s="7"/>
    </row>
    <row r="6" spans="1:10" x14ac:dyDescent="0.25">
      <c r="A6" s="3" t="s">
        <v>2</v>
      </c>
      <c r="B6" s="4" t="s">
        <v>3</v>
      </c>
      <c r="C6" s="8" t="s">
        <v>4</v>
      </c>
    </row>
    <row r="7" spans="1:10" x14ac:dyDescent="0.25">
      <c r="A7" s="12">
        <v>1200</v>
      </c>
      <c r="B7" s="13"/>
      <c r="C7" s="9"/>
    </row>
    <row r="8" spans="1:10" x14ac:dyDescent="0.25">
      <c r="A8" s="12"/>
      <c r="B8" s="13">
        <v>800</v>
      </c>
      <c r="C8" s="9"/>
    </row>
    <row r="9" spans="1:10" x14ac:dyDescent="0.25">
      <c r="A9" s="12"/>
      <c r="B9" s="13">
        <v>1300</v>
      </c>
      <c r="C9" s="9"/>
    </row>
    <row r="10" spans="1:10" x14ac:dyDescent="0.25">
      <c r="A10" s="14">
        <v>500</v>
      </c>
      <c r="B10" s="15"/>
      <c r="C10" s="10"/>
    </row>
    <row r="11" spans="1:10" x14ac:dyDescent="0.25">
      <c r="C11" s="16">
        <f>SUM(A7:A10)-SUM(B7:B10)</f>
        <v>-400</v>
      </c>
      <c r="D11" s="17"/>
      <c r="E11" s="18" t="str">
        <f>IF(C11&lt;0,"ATTENZIONE: sei in rosso!","")</f>
        <v>ATTENZIONE: sei in rosso!</v>
      </c>
    </row>
    <row r="15" spans="1:10" x14ac:dyDescent="0.25">
      <c r="A15" s="48" t="s">
        <v>43</v>
      </c>
    </row>
    <row r="17" spans="1:5" ht="18.75" x14ac:dyDescent="0.3">
      <c r="A17" s="11" t="s">
        <v>1</v>
      </c>
      <c r="B17" s="2"/>
      <c r="C17" s="7"/>
    </row>
    <row r="18" spans="1:5" ht="15.75" x14ac:dyDescent="0.25">
      <c r="A18" s="3" t="s">
        <v>2</v>
      </c>
      <c r="B18" s="4" t="s">
        <v>3</v>
      </c>
      <c r="C18" s="8" t="s">
        <v>4</v>
      </c>
      <c r="E18" s="52" t="s">
        <v>41</v>
      </c>
    </row>
    <row r="19" spans="1:5" x14ac:dyDescent="0.25">
      <c r="A19" s="12">
        <v>1200</v>
      </c>
      <c r="B19" s="13"/>
      <c r="C19" s="9"/>
      <c r="E19" s="51">
        <f>MAX(A19:A22)</f>
        <v>1200</v>
      </c>
    </row>
    <row r="20" spans="1:5" x14ac:dyDescent="0.25">
      <c r="A20" s="12"/>
      <c r="B20" s="13">
        <v>800</v>
      </c>
      <c r="C20" s="9"/>
    </row>
    <row r="21" spans="1:5" x14ac:dyDescent="0.25">
      <c r="A21" s="12"/>
      <c r="B21" s="13">
        <v>300</v>
      </c>
      <c r="C21" s="9"/>
    </row>
    <row r="22" spans="1:5" ht="15.75" x14ac:dyDescent="0.25">
      <c r="A22" s="14">
        <v>500</v>
      </c>
      <c r="B22" s="15"/>
      <c r="C22" s="10"/>
      <c r="E22" s="49" t="s">
        <v>50</v>
      </c>
    </row>
    <row r="23" spans="1:5" x14ac:dyDescent="0.25">
      <c r="C23" s="16">
        <f>SUM(A19:A22)-SUM(B19:B22)</f>
        <v>600</v>
      </c>
      <c r="D23" s="17"/>
      <c r="E23" s="50">
        <f>COUNTIF(B19:B22,"&gt; 500")</f>
        <v>1</v>
      </c>
    </row>
    <row r="25" spans="1:5" ht="15.75" x14ac:dyDescent="0.25">
      <c r="E25" s="52" t="s">
        <v>42</v>
      </c>
    </row>
    <row r="26" spans="1:5" x14ac:dyDescent="0.25">
      <c r="E26" s="51">
        <f>MAX(B19:B22)</f>
        <v>800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>
      <selection activeCell="D18" sqref="D18"/>
    </sheetView>
  </sheetViews>
  <sheetFormatPr defaultRowHeight="15" x14ac:dyDescent="0.25"/>
  <cols>
    <col min="1" max="1" width="18" customWidth="1"/>
    <col min="2" max="2" width="7.7109375" bestFit="1" customWidth="1"/>
    <col min="3" max="3" width="14" customWidth="1"/>
    <col min="4" max="4" width="45.140625" customWidth="1"/>
  </cols>
  <sheetData>
    <row r="1" spans="1:4" s="23" customFormat="1" ht="36.75" customHeight="1" x14ac:dyDescent="0.25">
      <c r="A1" s="45" t="s">
        <v>6</v>
      </c>
      <c r="B1" s="21" t="s">
        <v>7</v>
      </c>
      <c r="C1" s="21" t="s">
        <v>8</v>
      </c>
      <c r="D1" s="22"/>
    </row>
    <row r="2" spans="1:4" x14ac:dyDescent="0.25">
      <c r="A2" t="s">
        <v>9</v>
      </c>
      <c r="B2" s="28" t="s">
        <v>10</v>
      </c>
      <c r="C2" s="19">
        <v>10000</v>
      </c>
      <c r="D2" s="46" t="s">
        <v>11</v>
      </c>
    </row>
    <row r="3" spans="1:4" x14ac:dyDescent="0.25">
      <c r="A3" t="s">
        <v>12</v>
      </c>
      <c r="B3" s="28" t="s">
        <v>13</v>
      </c>
      <c r="C3" s="19">
        <v>25000</v>
      </c>
      <c r="D3" s="46" t="s">
        <v>14</v>
      </c>
    </row>
    <row r="4" spans="1:4" x14ac:dyDescent="0.25">
      <c r="A4" t="s">
        <v>15</v>
      </c>
      <c r="B4" s="28" t="s">
        <v>10</v>
      </c>
      <c r="C4" s="19">
        <v>15000</v>
      </c>
      <c r="D4" s="46" t="s">
        <v>16</v>
      </c>
    </row>
    <row r="5" spans="1:4" x14ac:dyDescent="0.25">
      <c r="A5" t="s">
        <v>17</v>
      </c>
      <c r="B5" s="28" t="s">
        <v>10</v>
      </c>
      <c r="C5" s="19">
        <v>40000</v>
      </c>
      <c r="D5" s="46" t="s">
        <v>18</v>
      </c>
    </row>
    <row r="6" spans="1:4" x14ac:dyDescent="0.25">
      <c r="A6" t="s">
        <v>19</v>
      </c>
      <c r="B6" s="28" t="s">
        <v>13</v>
      </c>
      <c r="C6" s="19">
        <v>5000</v>
      </c>
      <c r="D6" s="46" t="s">
        <v>20</v>
      </c>
    </row>
    <row r="7" spans="1:4" x14ac:dyDescent="0.25">
      <c r="A7" t="s">
        <v>21</v>
      </c>
      <c r="B7" s="28" t="s">
        <v>10</v>
      </c>
      <c r="C7" s="19">
        <v>33000</v>
      </c>
      <c r="D7" s="46" t="s">
        <v>20</v>
      </c>
    </row>
    <row r="8" spans="1:4" x14ac:dyDescent="0.25">
      <c r="A8" t="s">
        <v>22</v>
      </c>
      <c r="B8" s="28" t="s">
        <v>13</v>
      </c>
      <c r="C8" s="19">
        <v>27000</v>
      </c>
      <c r="D8" s="46" t="s">
        <v>16</v>
      </c>
    </row>
    <row r="9" spans="1:4" x14ac:dyDescent="0.25">
      <c r="A9" t="s">
        <v>23</v>
      </c>
      <c r="B9" s="28" t="s">
        <v>10</v>
      </c>
      <c r="C9" s="19">
        <v>45000</v>
      </c>
      <c r="D9" s="46" t="s">
        <v>11</v>
      </c>
    </row>
    <row r="10" spans="1:4" x14ac:dyDescent="0.25">
      <c r="A10" t="s">
        <v>24</v>
      </c>
      <c r="B10" s="28" t="s">
        <v>10</v>
      </c>
      <c r="C10" s="19">
        <v>50000</v>
      </c>
      <c r="D10" s="46" t="s">
        <v>14</v>
      </c>
    </row>
    <row r="11" spans="1:4" x14ac:dyDescent="0.25">
      <c r="A11" t="s">
        <v>25</v>
      </c>
      <c r="B11" s="28" t="s">
        <v>10</v>
      </c>
      <c r="C11" s="19">
        <v>18000</v>
      </c>
      <c r="D11" s="46" t="s">
        <v>14</v>
      </c>
    </row>
    <row r="14" spans="1:4" x14ac:dyDescent="0.25">
      <c r="A14" s="25" t="s">
        <v>26</v>
      </c>
      <c r="D14" s="19">
        <f>SUMIF(B2:B11,"F",C2:C11)</f>
        <v>57000</v>
      </c>
    </row>
    <row r="15" spans="1:4" x14ac:dyDescent="0.25">
      <c r="A15" s="24" t="s">
        <v>27</v>
      </c>
      <c r="D15" s="19">
        <f>SUMIF(B2:B11,"M",C2:C11)</f>
        <v>211000</v>
      </c>
    </row>
    <row r="17" spans="1:4" x14ac:dyDescent="0.25">
      <c r="A17" s="26" t="s">
        <v>28</v>
      </c>
      <c r="D17" s="19">
        <f>SUMIF(D2:D11,"Pisa",C2:C11)+SUMIF(D2:D11,"Livorno",C2:C11)+SUMIF(D2:D11,"Lucca",C2:C11)</f>
        <v>133000</v>
      </c>
    </row>
    <row r="18" spans="1:4" x14ac:dyDescent="0.25">
      <c r="A18" s="27" t="s">
        <v>29</v>
      </c>
      <c r="D18" s="19">
        <f>SUMIF(D2:D11,"Genova",C2:C11)+SUMIF(D2:D11,"Savona",C2:C11)</f>
        <v>135000</v>
      </c>
    </row>
    <row r="20" spans="1:4" x14ac:dyDescent="0.25">
      <c r="A20" t="s">
        <v>51</v>
      </c>
      <c r="D20">
        <f>AVERAGEIFS(C2:C11,B2:B11,"M",D2:D11,"Pisa")</f>
        <v>27500</v>
      </c>
    </row>
    <row r="21" spans="1:4" x14ac:dyDescent="0.25">
      <c r="A21" t="s">
        <v>52</v>
      </c>
      <c r="D21" t="e">
        <f>AVERAGEIFS(C2:C11,B2:B11,"F",D2:D11,"Pisa")</f>
        <v>#DIV/0!</v>
      </c>
    </row>
    <row r="22" spans="1:4" x14ac:dyDescent="0.25">
      <c r="A22" t="s">
        <v>53</v>
      </c>
      <c r="D22" t="str">
        <f>IFERROR(AVERAGEIFS(C2:C11,B2:B11,"F",D2:D11,"Pisa"),"Non ci sono Dati per questo conteggio")</f>
        <v>Non ci sono Dati per questo conteggio</v>
      </c>
    </row>
    <row r="24" spans="1:4" x14ac:dyDescent="0.25">
      <c r="A24" t="s">
        <v>54</v>
      </c>
      <c r="D24">
        <f>SUMIFS(C2:C11,B2:B11,"F",D2:D11,"Lucca")</f>
        <v>5000</v>
      </c>
    </row>
    <row r="25" spans="1:4" x14ac:dyDescent="0.25">
      <c r="A25" t="s">
        <v>60</v>
      </c>
      <c r="D25">
        <f>SUMIF(D2:D11,"L*",C2:C11)</f>
        <v>78000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workbookViewId="0">
      <selection activeCell="C2" sqref="C2"/>
    </sheetView>
  </sheetViews>
  <sheetFormatPr defaultRowHeight="15" x14ac:dyDescent="0.25"/>
  <cols>
    <col min="1" max="1" width="19.7109375" bestFit="1" customWidth="1"/>
    <col min="2" max="2" width="23.140625" bestFit="1" customWidth="1"/>
    <col min="5" max="5" width="21.85546875" bestFit="1" customWidth="1"/>
    <col min="6" max="6" width="22.85546875" customWidth="1"/>
  </cols>
  <sheetData>
    <row r="1" spans="1:6" x14ac:dyDescent="0.25">
      <c r="A1" t="s">
        <v>57</v>
      </c>
      <c r="B1" t="s">
        <v>58</v>
      </c>
      <c r="C1" t="s">
        <v>58</v>
      </c>
      <c r="E1" t="s">
        <v>59</v>
      </c>
      <c r="F1" t="s">
        <v>59</v>
      </c>
    </row>
    <row r="2" spans="1:6" x14ac:dyDescent="0.25">
      <c r="A2">
        <v>100</v>
      </c>
      <c r="B2" t="b">
        <f>AND(A2&gt;=100,A2&lt;=200)</f>
        <v>1</v>
      </c>
      <c r="C2" t="str">
        <f>IF(AND(A2&gt;=100,A2&lt;=200),"+","")</f>
        <v>+</v>
      </c>
      <c r="E2" t="b">
        <f>OR(A2&lt;100,A2&gt;200)</f>
        <v>0</v>
      </c>
      <c r="F2" t="str">
        <f>IF(OR(A2&lt;100,A2&gt;200),"-","")</f>
        <v/>
      </c>
    </row>
    <row r="3" spans="1:6" x14ac:dyDescent="0.25">
      <c r="A3">
        <v>200</v>
      </c>
      <c r="B3" t="b">
        <f t="shared" ref="B3:B11" si="0">AND(A3&gt;=100,A3&lt;=200)</f>
        <v>1</v>
      </c>
      <c r="C3" t="str">
        <f t="shared" ref="C3:C11" si="1">IF(AND(A3&gt;=100,A3&lt;=200),"+","")</f>
        <v>+</v>
      </c>
      <c r="E3" t="b">
        <f t="shared" ref="E3:E11" si="2">OR(A3&lt;100,A3&gt;200)</f>
        <v>0</v>
      </c>
      <c r="F3" t="str">
        <f t="shared" ref="F3:F11" si="3">IF(OR(A3&lt;100,A3&gt;200),"-","")</f>
        <v/>
      </c>
    </row>
    <row r="4" spans="1:6" x14ac:dyDescent="0.25">
      <c r="A4">
        <v>500</v>
      </c>
      <c r="B4" t="b">
        <f t="shared" si="0"/>
        <v>0</v>
      </c>
      <c r="C4" t="str">
        <f t="shared" si="1"/>
        <v/>
      </c>
      <c r="E4" t="b">
        <f t="shared" si="2"/>
        <v>1</v>
      </c>
      <c r="F4" t="str">
        <f t="shared" si="3"/>
        <v>-</v>
      </c>
    </row>
    <row r="5" spans="1:6" x14ac:dyDescent="0.25">
      <c r="A5">
        <v>50</v>
      </c>
      <c r="B5" t="b">
        <f t="shared" si="0"/>
        <v>0</v>
      </c>
      <c r="C5" t="str">
        <f t="shared" si="1"/>
        <v/>
      </c>
      <c r="E5" t="b">
        <f t="shared" si="2"/>
        <v>1</v>
      </c>
      <c r="F5" t="str">
        <f t="shared" si="3"/>
        <v>-</v>
      </c>
    </row>
    <row r="6" spans="1:6" x14ac:dyDescent="0.25">
      <c r="A6">
        <v>120</v>
      </c>
      <c r="B6" t="b">
        <f t="shared" si="0"/>
        <v>1</v>
      </c>
      <c r="C6" t="str">
        <f t="shared" si="1"/>
        <v>+</v>
      </c>
      <c r="E6" t="b">
        <f t="shared" si="2"/>
        <v>0</v>
      </c>
      <c r="F6" t="str">
        <f t="shared" si="3"/>
        <v/>
      </c>
    </row>
    <row r="7" spans="1:6" x14ac:dyDescent="0.25">
      <c r="A7">
        <v>300</v>
      </c>
      <c r="B7" t="b">
        <f t="shared" si="0"/>
        <v>0</v>
      </c>
      <c r="C7" t="str">
        <f t="shared" si="1"/>
        <v/>
      </c>
      <c r="E7" t="b">
        <f t="shared" si="2"/>
        <v>1</v>
      </c>
      <c r="F7" t="str">
        <f t="shared" si="3"/>
        <v>-</v>
      </c>
    </row>
    <row r="8" spans="1:6" x14ac:dyDescent="0.25">
      <c r="A8">
        <v>210</v>
      </c>
      <c r="B8" t="b">
        <f t="shared" si="0"/>
        <v>0</v>
      </c>
      <c r="C8" t="str">
        <f t="shared" si="1"/>
        <v/>
      </c>
      <c r="E8" t="b">
        <f t="shared" si="2"/>
        <v>1</v>
      </c>
      <c r="F8" t="str">
        <f t="shared" si="3"/>
        <v>-</v>
      </c>
    </row>
    <row r="9" spans="1:6" x14ac:dyDescent="0.25">
      <c r="A9">
        <v>160</v>
      </c>
      <c r="B9" t="b">
        <f t="shared" si="0"/>
        <v>1</v>
      </c>
      <c r="C9" t="str">
        <f t="shared" si="1"/>
        <v>+</v>
      </c>
      <c r="E9" t="b">
        <f t="shared" si="2"/>
        <v>0</v>
      </c>
      <c r="F9" t="str">
        <f t="shared" si="3"/>
        <v/>
      </c>
    </row>
    <row r="10" spans="1:6" x14ac:dyDescent="0.25">
      <c r="A10">
        <v>340</v>
      </c>
      <c r="B10" t="b">
        <f t="shared" si="0"/>
        <v>0</v>
      </c>
      <c r="C10" t="str">
        <f t="shared" si="1"/>
        <v/>
      </c>
      <c r="E10" t="b">
        <f t="shared" si="2"/>
        <v>1</v>
      </c>
      <c r="F10" t="str">
        <f t="shared" si="3"/>
        <v>-</v>
      </c>
    </row>
    <row r="11" spans="1:6" x14ac:dyDescent="0.25">
      <c r="A11">
        <v>270</v>
      </c>
      <c r="B11" t="b">
        <f t="shared" si="0"/>
        <v>0</v>
      </c>
      <c r="C11" t="str">
        <f t="shared" si="1"/>
        <v/>
      </c>
      <c r="E11" t="b">
        <f t="shared" si="2"/>
        <v>1</v>
      </c>
      <c r="F11" t="str">
        <f t="shared" si="3"/>
        <v>-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topLeftCell="A4" workbookViewId="0">
      <selection activeCell="H24" sqref="H24"/>
    </sheetView>
  </sheetViews>
  <sheetFormatPr defaultRowHeight="15" x14ac:dyDescent="0.25"/>
  <cols>
    <col min="1" max="1" width="18" bestFit="1" customWidth="1"/>
    <col min="2" max="2" width="8.85546875" style="28" customWidth="1"/>
    <col min="3" max="3" width="18.42578125" customWidth="1"/>
    <col min="7" max="7" width="21.140625" customWidth="1"/>
    <col min="8" max="8" width="14.7109375" customWidth="1"/>
  </cols>
  <sheetData>
    <row r="1" spans="1:6" ht="18.75" x14ac:dyDescent="0.3">
      <c r="A1" s="33"/>
      <c r="B1" s="39"/>
      <c r="C1" s="20"/>
      <c r="D1" s="57" t="s">
        <v>30</v>
      </c>
      <c r="E1" s="57"/>
      <c r="F1" s="57"/>
    </row>
    <row r="2" spans="1:6" ht="16.5" customHeight="1" x14ac:dyDescent="0.3">
      <c r="A2" s="38"/>
      <c r="B2" s="38"/>
      <c r="C2" s="37"/>
      <c r="D2" s="34" t="s">
        <v>34</v>
      </c>
      <c r="E2" s="36" t="s">
        <v>35</v>
      </c>
      <c r="F2" s="35" t="s">
        <v>36</v>
      </c>
    </row>
    <row r="3" spans="1:6" ht="128.25" customHeight="1" x14ac:dyDescent="0.25">
      <c r="A3" s="43" t="s">
        <v>39</v>
      </c>
      <c r="B3" s="43" t="s">
        <v>7</v>
      </c>
      <c r="C3" s="43" t="s">
        <v>8</v>
      </c>
      <c r="D3" s="32" t="s">
        <v>37</v>
      </c>
      <c r="E3" s="32" t="s">
        <v>38</v>
      </c>
      <c r="F3" s="32" t="s">
        <v>40</v>
      </c>
    </row>
    <row r="4" spans="1:6" x14ac:dyDescent="0.25">
      <c r="A4" s="6" t="s">
        <v>9</v>
      </c>
      <c r="B4" s="40" t="s">
        <v>10</v>
      </c>
      <c r="C4" s="41">
        <v>10000</v>
      </c>
      <c r="D4" s="42" t="str">
        <f>IF(C4&lt;10000,"X","")</f>
        <v/>
      </c>
      <c r="E4" s="42" t="str">
        <f>IF(AND(C4&gt;=10000,C4&lt;30000),"X","")</f>
        <v>X</v>
      </c>
      <c r="F4" s="42" t="str">
        <f>IF(C4&gt;=30000,"X","")</f>
        <v/>
      </c>
    </row>
    <row r="5" spans="1:6" x14ac:dyDescent="0.25">
      <c r="A5" s="6" t="s">
        <v>12</v>
      </c>
      <c r="B5" s="40" t="s">
        <v>13</v>
      </c>
      <c r="C5" s="41">
        <v>25000</v>
      </c>
      <c r="D5" s="40" t="str">
        <f t="shared" ref="D5:D13" si="0">IF(C5&lt;10000,"X","")</f>
        <v/>
      </c>
      <c r="E5" s="42" t="str">
        <f t="shared" ref="E5:E12" si="1">IF(AND(C5&gt;=10000,C5&lt;30000),"X","")</f>
        <v>X</v>
      </c>
      <c r="F5" s="40" t="str">
        <f t="shared" ref="F5:F13" si="2">IF(C5&gt;=30000,"X","")</f>
        <v/>
      </c>
    </row>
    <row r="6" spans="1:6" x14ac:dyDescent="0.25">
      <c r="A6" s="6" t="s">
        <v>15</v>
      </c>
      <c r="B6" s="40" t="s">
        <v>10</v>
      </c>
      <c r="C6" s="41">
        <v>15000</v>
      </c>
      <c r="D6" s="40" t="str">
        <f t="shared" si="0"/>
        <v/>
      </c>
      <c r="E6" s="42" t="str">
        <f t="shared" si="1"/>
        <v>X</v>
      </c>
      <c r="F6" s="40" t="str">
        <f t="shared" si="2"/>
        <v/>
      </c>
    </row>
    <row r="7" spans="1:6" x14ac:dyDescent="0.25">
      <c r="A7" s="6" t="s">
        <v>17</v>
      </c>
      <c r="B7" s="40" t="s">
        <v>10</v>
      </c>
      <c r="C7" s="41">
        <v>40000</v>
      </c>
      <c r="D7" s="40" t="str">
        <f t="shared" si="0"/>
        <v/>
      </c>
      <c r="E7" s="42" t="str">
        <f>IF(AND(C7&gt;=10000,C7&lt;30000),"X","")</f>
        <v/>
      </c>
      <c r="F7" s="40" t="str">
        <f t="shared" si="2"/>
        <v>X</v>
      </c>
    </row>
    <row r="8" spans="1:6" x14ac:dyDescent="0.25">
      <c r="A8" s="6" t="s">
        <v>19</v>
      </c>
      <c r="B8" s="40" t="s">
        <v>13</v>
      </c>
      <c r="C8" s="41">
        <v>5000</v>
      </c>
      <c r="D8" s="40" t="str">
        <f t="shared" si="0"/>
        <v>X</v>
      </c>
      <c r="E8" s="42" t="str">
        <f t="shared" si="1"/>
        <v/>
      </c>
      <c r="F8" s="40" t="str">
        <f t="shared" si="2"/>
        <v/>
      </c>
    </row>
    <row r="9" spans="1:6" x14ac:dyDescent="0.25">
      <c r="A9" s="6" t="s">
        <v>21</v>
      </c>
      <c r="B9" s="40" t="s">
        <v>10</v>
      </c>
      <c r="C9" s="41">
        <v>33000</v>
      </c>
      <c r="D9" s="40" t="str">
        <f t="shared" si="0"/>
        <v/>
      </c>
      <c r="E9" s="42" t="str">
        <f t="shared" si="1"/>
        <v/>
      </c>
      <c r="F9" s="40" t="str">
        <f t="shared" si="2"/>
        <v>X</v>
      </c>
    </row>
    <row r="10" spans="1:6" x14ac:dyDescent="0.25">
      <c r="A10" s="6" t="s">
        <v>22</v>
      </c>
      <c r="B10" s="40" t="s">
        <v>13</v>
      </c>
      <c r="C10" s="41">
        <v>27000</v>
      </c>
      <c r="D10" s="40" t="str">
        <f t="shared" si="0"/>
        <v/>
      </c>
      <c r="E10" s="42" t="str">
        <f>IF(AND(C10&gt;=10000,C10&lt;30000),"X","")</f>
        <v>X</v>
      </c>
      <c r="F10" s="40" t="str">
        <f t="shared" si="2"/>
        <v/>
      </c>
    </row>
    <row r="11" spans="1:6" x14ac:dyDescent="0.25">
      <c r="A11" s="6" t="s">
        <v>23</v>
      </c>
      <c r="B11" s="40" t="s">
        <v>10</v>
      </c>
      <c r="C11" s="41">
        <v>45000</v>
      </c>
      <c r="D11" s="40" t="str">
        <f t="shared" si="0"/>
        <v/>
      </c>
      <c r="E11" s="42" t="str">
        <f t="shared" si="1"/>
        <v/>
      </c>
      <c r="F11" s="40" t="str">
        <f t="shared" si="2"/>
        <v>X</v>
      </c>
    </row>
    <row r="12" spans="1:6" x14ac:dyDescent="0.25">
      <c r="A12" s="6" t="s">
        <v>24</v>
      </c>
      <c r="B12" s="40" t="s">
        <v>10</v>
      </c>
      <c r="C12" s="41">
        <v>50000</v>
      </c>
      <c r="D12" s="40" t="str">
        <f t="shared" si="0"/>
        <v/>
      </c>
      <c r="E12" s="42" t="str">
        <f t="shared" si="1"/>
        <v/>
      </c>
      <c r="F12" s="40" t="str">
        <f t="shared" si="2"/>
        <v>X</v>
      </c>
    </row>
    <row r="13" spans="1:6" x14ac:dyDescent="0.25">
      <c r="A13" s="6" t="s">
        <v>25</v>
      </c>
      <c r="B13" s="40" t="s">
        <v>10</v>
      </c>
      <c r="C13" s="41">
        <v>18000</v>
      </c>
      <c r="D13" s="40" t="str">
        <f t="shared" si="0"/>
        <v/>
      </c>
      <c r="E13" s="42" t="str">
        <f>IF(AND(C13&gt;=10000,C13&lt;30000),"X","")</f>
        <v>X</v>
      </c>
      <c r="F13" s="40" t="str">
        <f t="shared" si="2"/>
        <v/>
      </c>
    </row>
    <row r="14" spans="1:6" ht="8.25" customHeight="1" x14ac:dyDescent="0.25">
      <c r="A14" s="10"/>
      <c r="B14" s="44"/>
      <c r="C14" s="10"/>
      <c r="D14" s="10"/>
      <c r="E14" s="10"/>
      <c r="F14" s="10"/>
    </row>
    <row r="15" spans="1:6" ht="24.75" customHeight="1" x14ac:dyDescent="0.25">
      <c r="A15" s="5"/>
      <c r="B15" s="55"/>
      <c r="C15" s="5"/>
      <c r="D15" s="5"/>
      <c r="E15" s="5"/>
      <c r="F15" s="5"/>
    </row>
    <row r="16" spans="1:6" x14ac:dyDescent="0.25">
      <c r="A16" s="56"/>
    </row>
    <row r="17" spans="2:8" ht="18.75" x14ac:dyDescent="0.3">
      <c r="B17" s="30" t="s">
        <v>31</v>
      </c>
      <c r="C17" s="31"/>
    </row>
    <row r="18" spans="2:8" x14ac:dyDescent="0.25">
      <c r="B18" s="29" t="s">
        <v>32</v>
      </c>
      <c r="C18">
        <f>COUNTIF(B4:B13,"M")</f>
        <v>7</v>
      </c>
    </row>
    <row r="19" spans="2:8" x14ac:dyDescent="0.25">
      <c r="B19" s="29" t="s">
        <v>33</v>
      </c>
      <c r="C19">
        <f>COUNTIF(B4:B13,"F")</f>
        <v>3</v>
      </c>
    </row>
    <row r="22" spans="2:8" ht="30" x14ac:dyDescent="0.25">
      <c r="B22" s="54" t="s">
        <v>48</v>
      </c>
      <c r="C22" s="19">
        <f>AVERAGE(C4:C13)</f>
        <v>26800</v>
      </c>
    </row>
    <row r="24" spans="2:8" ht="42" customHeight="1" x14ac:dyDescent="0.25">
      <c r="G24" s="54" t="s">
        <v>49</v>
      </c>
      <c r="H24">
        <f>COUNTIF(C4:C13,"&gt;"&amp;C22)</f>
        <v>5</v>
      </c>
    </row>
    <row r="26" spans="2:8" ht="45" x14ac:dyDescent="0.25">
      <c r="B26" s="54" t="s">
        <v>56</v>
      </c>
      <c r="C26">
        <f>COUNTIFS(B4:B13,"F",C4:C13,"&gt;20000")</f>
        <v>2</v>
      </c>
    </row>
  </sheetData>
  <mergeCells count="1">
    <mergeCell ref="D1:F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workbookViewId="0">
      <selection activeCell="C25" sqref="C25"/>
    </sheetView>
  </sheetViews>
  <sheetFormatPr defaultRowHeight="15" x14ac:dyDescent="0.25"/>
  <cols>
    <col min="3" max="3" width="28.5703125" customWidth="1"/>
    <col min="5" max="5" width="11" bestFit="1" customWidth="1"/>
    <col min="7" max="7" width="13.28515625" customWidth="1"/>
  </cols>
  <sheetData>
    <row r="1" spans="1:9" x14ac:dyDescent="0.25">
      <c r="A1" t="s">
        <v>61</v>
      </c>
    </row>
    <row r="2" spans="1:9" x14ac:dyDescent="0.25">
      <c r="E2" t="s">
        <v>62</v>
      </c>
    </row>
    <row r="3" spans="1:9" x14ac:dyDescent="0.25">
      <c r="A3" t="s">
        <v>63</v>
      </c>
      <c r="B3" t="s">
        <v>64</v>
      </c>
      <c r="C3" t="s">
        <v>65</v>
      </c>
      <c r="D3" t="s">
        <v>66</v>
      </c>
      <c r="E3" s="19">
        <v>1000</v>
      </c>
    </row>
    <row r="4" spans="1:9" x14ac:dyDescent="0.25">
      <c r="A4" t="s">
        <v>67</v>
      </c>
      <c r="B4" t="s">
        <v>68</v>
      </c>
      <c r="C4" t="s">
        <v>69</v>
      </c>
      <c r="D4" t="s">
        <v>70</v>
      </c>
      <c r="E4" s="19">
        <v>2000</v>
      </c>
    </row>
    <row r="5" spans="1:9" x14ac:dyDescent="0.25">
      <c r="A5" t="s">
        <v>71</v>
      </c>
      <c r="B5" t="s">
        <v>72</v>
      </c>
      <c r="C5" t="s">
        <v>65</v>
      </c>
      <c r="D5" t="s">
        <v>73</v>
      </c>
      <c r="E5" s="19">
        <v>1200</v>
      </c>
    </row>
    <row r="6" spans="1:9" x14ac:dyDescent="0.25">
      <c r="A6" t="s">
        <v>74</v>
      </c>
      <c r="B6" t="s">
        <v>75</v>
      </c>
      <c r="C6" t="s">
        <v>76</v>
      </c>
      <c r="D6" t="s">
        <v>77</v>
      </c>
      <c r="E6" s="19">
        <v>1300</v>
      </c>
    </row>
    <row r="7" spans="1:9" x14ac:dyDescent="0.25">
      <c r="A7" t="s">
        <v>78</v>
      </c>
      <c r="B7" t="s">
        <v>79</v>
      </c>
      <c r="C7" t="s">
        <v>65</v>
      </c>
      <c r="D7" t="s">
        <v>73</v>
      </c>
      <c r="E7" s="19">
        <v>1400</v>
      </c>
    </row>
    <row r="8" spans="1:9" x14ac:dyDescent="0.25">
      <c r="A8" t="s">
        <v>80</v>
      </c>
      <c r="B8" t="s">
        <v>81</v>
      </c>
      <c r="C8" t="s">
        <v>65</v>
      </c>
      <c r="D8" t="s">
        <v>82</v>
      </c>
      <c r="E8" s="19">
        <v>1100</v>
      </c>
    </row>
    <row r="9" spans="1:9" x14ac:dyDescent="0.25">
      <c r="A9" t="s">
        <v>83</v>
      </c>
      <c r="B9" t="s">
        <v>84</v>
      </c>
      <c r="C9" t="s">
        <v>69</v>
      </c>
      <c r="D9" t="s">
        <v>85</v>
      </c>
      <c r="E9" s="19">
        <v>900</v>
      </c>
    </row>
    <row r="10" spans="1:9" x14ac:dyDescent="0.25">
      <c r="G10" s="58" t="s">
        <v>86</v>
      </c>
      <c r="H10" s="58"/>
      <c r="I10" s="19">
        <f>AVERAGE(E3:E9)</f>
        <v>1271.4285714285713</v>
      </c>
    </row>
    <row r="12" spans="1:9" x14ac:dyDescent="0.25">
      <c r="A12" t="s">
        <v>87</v>
      </c>
      <c r="B12" t="s">
        <v>65</v>
      </c>
      <c r="C12">
        <f>COUNTIF(C3:C9,"D")</f>
        <v>4</v>
      </c>
    </row>
    <row r="13" spans="1:9" x14ac:dyDescent="0.25">
      <c r="A13" t="s">
        <v>87</v>
      </c>
      <c r="B13" t="s">
        <v>69</v>
      </c>
      <c r="C13">
        <f>COUNTIF(C3:C9,"C")</f>
        <v>2</v>
      </c>
    </row>
    <row r="14" spans="1:9" x14ac:dyDescent="0.25">
      <c r="A14" t="s">
        <v>87</v>
      </c>
      <c r="B14" t="s">
        <v>76</v>
      </c>
      <c r="C14">
        <f>COUNTIF(C3:C9,"B")</f>
        <v>1</v>
      </c>
    </row>
    <row r="16" spans="1:9" ht="27" customHeight="1" x14ac:dyDescent="0.3">
      <c r="A16" s="59" t="s">
        <v>88</v>
      </c>
      <c r="B16" s="59"/>
      <c r="C16" s="59"/>
    </row>
    <row r="17" spans="1:7" x14ac:dyDescent="0.25">
      <c r="A17" t="s">
        <v>87</v>
      </c>
      <c r="B17" t="s">
        <v>65</v>
      </c>
      <c r="C17">
        <f>COUNTIF(D3:D9,"D*")</f>
        <v>4</v>
      </c>
    </row>
    <row r="18" spans="1:7" x14ac:dyDescent="0.25">
      <c r="A18" t="s">
        <v>87</v>
      </c>
      <c r="B18" t="s">
        <v>69</v>
      </c>
      <c r="C18">
        <f>COUNTIF(D3:D9,"C*")</f>
        <v>2</v>
      </c>
    </row>
    <row r="19" spans="1:7" x14ac:dyDescent="0.25">
      <c r="A19" t="s">
        <v>87</v>
      </c>
      <c r="B19" t="s">
        <v>76</v>
      </c>
      <c r="C19">
        <f>COUNTIF(D3:D9,"B*")</f>
        <v>1</v>
      </c>
    </row>
    <row r="23" spans="1:7" ht="26.25" customHeight="1" x14ac:dyDescent="0.3">
      <c r="A23" s="59" t="s">
        <v>89</v>
      </c>
      <c r="B23" s="59"/>
      <c r="C23" s="59"/>
      <c r="D23" s="59"/>
    </row>
    <row r="25" spans="1:7" x14ac:dyDescent="0.25">
      <c r="A25" s="60" t="s">
        <v>90</v>
      </c>
      <c r="B25" s="60"/>
      <c r="C25">
        <f>COUNTIF(E3:E9,"&gt;"&amp;I10)</f>
        <v>3</v>
      </c>
    </row>
    <row r="27" spans="1:7" x14ac:dyDescent="0.25">
      <c r="A27" s="60" t="s">
        <v>91</v>
      </c>
      <c r="B27" s="60"/>
      <c r="C27" s="60"/>
      <c r="E27" t="s">
        <v>69</v>
      </c>
      <c r="G27">
        <f>COUNTIF(C3:C9,E27)</f>
        <v>2</v>
      </c>
    </row>
  </sheetData>
  <mergeCells count="5">
    <mergeCell ref="G10:H10"/>
    <mergeCell ref="A16:C16"/>
    <mergeCell ref="A23:D23"/>
    <mergeCell ref="A25:B25"/>
    <mergeCell ref="A27:C27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"/>
  <sheetViews>
    <sheetView showFormulas="1" workbookViewId="0">
      <selection activeCell="C14" sqref="C14"/>
    </sheetView>
  </sheetViews>
  <sheetFormatPr defaultRowHeight="15" x14ac:dyDescent="0.25"/>
  <cols>
    <col min="1" max="1" width="19.7109375" bestFit="1" customWidth="1"/>
    <col min="2" max="2" width="15.85546875" customWidth="1"/>
    <col min="3" max="3" width="11.7109375" bestFit="1" customWidth="1"/>
  </cols>
  <sheetData>
    <row r="1" spans="1:3" x14ac:dyDescent="0.25">
      <c r="A1" s="6" t="s">
        <v>9</v>
      </c>
      <c r="B1" s="40" t="s">
        <v>10</v>
      </c>
      <c r="C1" s="41"/>
    </row>
    <row r="2" spans="1:3" x14ac:dyDescent="0.25">
      <c r="A2" s="6" t="s">
        <v>12</v>
      </c>
      <c r="B2" s="40" t="s">
        <v>13</v>
      </c>
      <c r="C2" s="41">
        <v>25000</v>
      </c>
    </row>
    <row r="3" spans="1:3" x14ac:dyDescent="0.25">
      <c r="A3" s="6" t="s">
        <v>15</v>
      </c>
      <c r="B3" s="40" t="s">
        <v>10</v>
      </c>
      <c r="C3" s="41">
        <v>15000</v>
      </c>
    </row>
    <row r="4" spans="1:3" x14ac:dyDescent="0.25">
      <c r="A4" s="6" t="s">
        <v>17</v>
      </c>
      <c r="B4" s="40" t="s">
        <v>10</v>
      </c>
      <c r="C4" s="41">
        <v>40000</v>
      </c>
    </row>
    <row r="5" spans="1:3" x14ac:dyDescent="0.25">
      <c r="A5" s="6" t="s">
        <v>19</v>
      </c>
      <c r="B5" s="40" t="s">
        <v>13</v>
      </c>
      <c r="C5" s="41"/>
    </row>
    <row r="6" spans="1:3" x14ac:dyDescent="0.25">
      <c r="A6" s="6" t="s">
        <v>21</v>
      </c>
      <c r="B6" s="40" t="s">
        <v>10</v>
      </c>
      <c r="C6" s="41">
        <v>33000</v>
      </c>
    </row>
    <row r="7" spans="1:3" x14ac:dyDescent="0.25">
      <c r="A7" s="6" t="s">
        <v>22</v>
      </c>
      <c r="B7" s="40" t="s">
        <v>13</v>
      </c>
      <c r="C7" s="41">
        <v>27000</v>
      </c>
    </row>
    <row r="8" spans="1:3" x14ac:dyDescent="0.25">
      <c r="A8" s="6" t="s">
        <v>23</v>
      </c>
      <c r="B8" s="40" t="s">
        <v>10</v>
      </c>
      <c r="C8" s="41"/>
    </row>
    <row r="9" spans="1:3" x14ac:dyDescent="0.25">
      <c r="A9" s="6" t="s">
        <v>24</v>
      </c>
      <c r="B9" s="40" t="s">
        <v>10</v>
      </c>
      <c r="C9" s="41">
        <v>50000</v>
      </c>
    </row>
    <row r="10" spans="1:3" x14ac:dyDescent="0.25">
      <c r="A10" s="6" t="s">
        <v>25</v>
      </c>
      <c r="B10" s="40" t="s">
        <v>10</v>
      </c>
      <c r="C10" s="41">
        <v>18000</v>
      </c>
    </row>
    <row r="12" spans="1:3" x14ac:dyDescent="0.25">
      <c r="A12" t="s">
        <v>55</v>
      </c>
      <c r="B12">
        <f>COUNTA(B1:B10)</f>
        <v>10</v>
      </c>
    </row>
    <row r="13" spans="1:3" x14ac:dyDescent="0.25">
      <c r="A13" t="s">
        <v>92</v>
      </c>
      <c r="B13">
        <f>COUNTBLANK(C1:C10)</f>
        <v>3</v>
      </c>
    </row>
    <row r="14" spans="1:3" x14ac:dyDescent="0.25">
      <c r="A14" t="s">
        <v>93</v>
      </c>
      <c r="B14">
        <f>COUNTA(C1:C10)</f>
        <v>7</v>
      </c>
    </row>
    <row r="15" spans="1:3" x14ac:dyDescent="0.25">
      <c r="A15" t="s">
        <v>35</v>
      </c>
      <c r="B15" s="19">
        <f>AVERAGE(C1:C10)</f>
        <v>29714.285714285714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workbookViewId="0">
      <selection activeCell="D8" sqref="D8"/>
    </sheetView>
  </sheetViews>
  <sheetFormatPr defaultRowHeight="15" x14ac:dyDescent="0.25"/>
  <cols>
    <col min="3" max="3" width="13" customWidth="1"/>
  </cols>
  <sheetData>
    <row r="1" spans="1:4" s="53" customFormat="1" x14ac:dyDescent="0.25">
      <c r="B1" s="53" t="s">
        <v>45</v>
      </c>
      <c r="C1" s="53" t="s">
        <v>46</v>
      </c>
    </row>
    <row r="3" spans="1:4" x14ac:dyDescent="0.25">
      <c r="A3" t="s">
        <v>44</v>
      </c>
      <c r="B3" t="b">
        <f>ISTEXT(A3)</f>
        <v>1</v>
      </c>
      <c r="C3" t="e">
        <f>ISODD(A3)</f>
        <v>#VALUE!</v>
      </c>
      <c r="D3" t="str">
        <f>IFERROR(C3,"non è un numero")</f>
        <v>non è un numero</v>
      </c>
    </row>
    <row r="4" spans="1:4" x14ac:dyDescent="0.25">
      <c r="A4">
        <v>123</v>
      </c>
      <c r="B4" t="b">
        <f>ISTEXT(A4)</f>
        <v>0</v>
      </c>
      <c r="C4" t="b">
        <f t="shared" ref="C4:C5" si="0">ISODD(A4)</f>
        <v>1</v>
      </c>
    </row>
    <row r="5" spans="1:4" x14ac:dyDescent="0.25">
      <c r="A5">
        <v>124</v>
      </c>
      <c r="B5" t="b">
        <f>ISTEXT(A5)</f>
        <v>0</v>
      </c>
      <c r="C5" t="b">
        <f t="shared" si="0"/>
        <v>0</v>
      </c>
    </row>
    <row r="11" spans="1:4" x14ac:dyDescent="0.25">
      <c r="C11" t="s">
        <v>47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7</vt:i4>
      </vt:variant>
    </vt:vector>
  </HeadingPairs>
  <TitlesOfParts>
    <vt:vector size="7" baseType="lpstr">
      <vt:lpstr>Funzioni</vt:lpstr>
      <vt:lpstr>Somma SE</vt:lpstr>
      <vt:lpstr>SE O E</vt:lpstr>
      <vt:lpstr>SE e CONTA.SE</vt:lpstr>
      <vt:lpstr>conta.se</vt:lpstr>
      <vt:lpstr>CONTA.vuote</vt:lpstr>
      <vt:lpstr>Informative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lorenzo</dc:creator>
  <cp:lastModifiedBy>vdi20</cp:lastModifiedBy>
  <dcterms:created xsi:type="dcterms:W3CDTF">2010-11-30T15:42:42Z</dcterms:created>
  <dcterms:modified xsi:type="dcterms:W3CDTF">2017-10-17T14:05:28Z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1e24beab-4942-4338-a4d7-0145958a5d01</vt:lpwstr>
  </property>
</Properties>
</file>