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laura.magli\Desktop\corso Excel\esameVendite\"/>
    </mc:Choice>
  </mc:AlternateContent>
  <bookViews>
    <workbookView xWindow="0" yWindow="0" windowWidth="25950" windowHeight="11760"/>
  </bookViews>
  <sheets>
    <sheet name="dati riepilogativi" sheetId="4" r:id="rId1"/>
    <sheet name="dati per controllo" sheetId="3" r:id="rId2"/>
    <sheet name="tabella pivot" sheetId="7" r:id="rId3"/>
    <sheet name="grafico pivot" sheetId="8" r:id="rId4"/>
    <sheet name="dettagli vendite" sheetId="5" r:id="rId5"/>
    <sheet name="listino prezzi" sheetId="6" r:id="rId6"/>
  </sheets>
  <definedNames>
    <definedName name="importo_vendite">'dettagli vendite'!$F$2:$F$100</definedName>
    <definedName name="prezzi" localSheetId="5">'listino prezzi'!$A$1:$B$28</definedName>
    <definedName name="vendite" localSheetId="4">'dettagli vendite'!$A$1:$E$100</definedName>
  </definedNames>
  <calcPr calcId="152511"/>
  <pivotCaches>
    <pivotCache cacheId="0" r:id="rId7"/>
  </pivotCaches>
  <webPublishing codePage="1252"/>
</workbook>
</file>

<file path=xl/calcChain.xml><?xml version="1.0" encoding="utf-8"?>
<calcChain xmlns="http://schemas.openxmlformats.org/spreadsheetml/2006/main">
  <c r="C14" i="4" l="1"/>
  <c r="C15" i="4"/>
  <c r="C16" i="4"/>
  <c r="C17" i="4"/>
  <c r="C13" i="4"/>
  <c r="B14" i="4"/>
  <c r="B15" i="4"/>
  <c r="B16" i="4"/>
  <c r="B17" i="4"/>
  <c r="B13" i="4"/>
  <c r="C8" i="4"/>
  <c r="C9" i="4"/>
  <c r="C7" i="4"/>
  <c r="B9" i="4"/>
  <c r="B8" i="4"/>
  <c r="B7" i="4"/>
  <c r="B3" i="4" l="1"/>
  <c r="B2" i="4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2" i="5"/>
</calcChain>
</file>

<file path=xl/connections.xml><?xml version="1.0" encoding="utf-8"?>
<connections xmlns="http://schemas.openxmlformats.org/spreadsheetml/2006/main">
  <connection id="1" name="prezzi" type="6" refreshedVersion="5" background="1" saveData="1">
    <textPr sourceFile="C:\Users\laura.magli\Desktop\corso Excel\esameVendite\prezzi.txt" delimited="0" decimal="," thousands="." tab="0">
      <textFields count="3">
        <textField/>
        <textField type="skip" position="5"/>
        <textField position="6"/>
      </textFields>
    </textPr>
  </connection>
  <connection id="2" name="vendite" type="6" refreshedVersion="5" background="1" saveData="1">
    <textPr sourceFile="C:\Users\laura.magli\Desktop\corso Excel\esameVendite\vendite.txt" decimal="," thousands="." tab="0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<sst xmlns="http://schemas.openxmlformats.org/spreadsheetml/2006/main" count="401" uniqueCount="61">
  <si>
    <t>Centro</t>
  </si>
  <si>
    <t>Sud</t>
  </si>
  <si>
    <t>Nord</t>
  </si>
  <si>
    <t>Rossi Ivo</t>
  </si>
  <si>
    <t>Bianchi Giulio</t>
  </si>
  <si>
    <t>Verdi Caterina</t>
  </si>
  <si>
    <t>Carli Franca</t>
  </si>
  <si>
    <t>Bianchini Carlo</t>
  </si>
  <si>
    <t>media</t>
  </si>
  <si>
    <t>Massimo</t>
  </si>
  <si>
    <t>Importi vendite</t>
  </si>
  <si>
    <t xml:space="preserve">Minimo </t>
  </si>
  <si>
    <t>Categorie</t>
  </si>
  <si>
    <t>totale</t>
  </si>
  <si>
    <t>Categoria A</t>
  </si>
  <si>
    <t>Categoria B</t>
  </si>
  <si>
    <t>Categoria C</t>
  </si>
  <si>
    <t>Venditori</t>
  </si>
  <si>
    <t>Data vendita</t>
  </si>
  <si>
    <t>Cod prodotto</t>
  </si>
  <si>
    <t>venditore</t>
  </si>
  <si>
    <t>zona vendita</t>
  </si>
  <si>
    <t>quantità</t>
  </si>
  <si>
    <t>A-401</t>
  </si>
  <si>
    <t>A-403</t>
  </si>
  <si>
    <t>A-404</t>
  </si>
  <si>
    <t>A-409</t>
  </si>
  <si>
    <t>A-412</t>
  </si>
  <si>
    <t>A-415</t>
  </si>
  <si>
    <t>A-503</t>
  </si>
  <si>
    <t>A-511</t>
  </si>
  <si>
    <t>A-536</t>
  </si>
  <si>
    <t>B-428</t>
  </si>
  <si>
    <t>C-401</t>
  </si>
  <si>
    <t>C-402</t>
  </si>
  <si>
    <t>C-403</t>
  </si>
  <si>
    <t>B-402</t>
  </si>
  <si>
    <t>B-403</t>
  </si>
  <si>
    <t>B-404</t>
  </si>
  <si>
    <t>B-401</t>
  </si>
  <si>
    <t>B-406</t>
  </si>
  <si>
    <t>B-417</t>
  </si>
  <si>
    <t>B-409</t>
  </si>
  <si>
    <t>C-406</t>
  </si>
  <si>
    <t>C-407</t>
  </si>
  <si>
    <t>C-408</t>
  </si>
  <si>
    <t>C-409</t>
  </si>
  <si>
    <t>C-405</t>
  </si>
  <si>
    <t>B-405</t>
  </si>
  <si>
    <t>Codic</t>
  </si>
  <si>
    <t xml:space="preserve">	prezzo unitario</t>
  </si>
  <si>
    <t>C-404</t>
  </si>
  <si>
    <t>importo vendite</t>
  </si>
  <si>
    <t>Etichette di riga</t>
  </si>
  <si>
    <t>Totale complessivo</t>
  </si>
  <si>
    <t>Somma di quantità</t>
  </si>
  <si>
    <t>Etichette di colonna</t>
  </si>
  <si>
    <t>feb</t>
  </si>
  <si>
    <t>mar</t>
  </si>
  <si>
    <t>apr</t>
  </si>
  <si>
    <t>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</si>
</sst>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3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2" fillId="0" borderId="0" xfId="0" applyFon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[esameSvolto.xlsx]grafico pivot!Tabella_pivot2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pivot'!$B$1:$B$2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pivot'!$A$3:$A$7</c:f>
              <c:strCache>
                <c:ptCount val="4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mag</c:v>
                </c:pt>
              </c:strCache>
            </c:strRef>
          </c:cat>
          <c:val>
            <c:numRef>
              <c:f>'grafico pivot'!$B$3:$B$7</c:f>
              <c:numCache>
                <c:formatCode>General</c:formatCode>
                <c:ptCount val="4"/>
                <c:pt idx="0">
                  <c:v>1613</c:v>
                </c:pt>
                <c:pt idx="1">
                  <c:v>540</c:v>
                </c:pt>
                <c:pt idx="2">
                  <c:v>853</c:v>
                </c:pt>
                <c:pt idx="3">
                  <c:v>928</c:v>
                </c:pt>
              </c:numCache>
            </c:numRef>
          </c:val>
        </c:ser>
        <c:ser>
          <c:idx val="1"/>
          <c:order val="1"/>
          <c:tx>
            <c:strRef>
              <c:f>'grafico pivot'!$C$1:$C$2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pivot'!$A$3:$A$7</c:f>
              <c:strCache>
                <c:ptCount val="4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mag</c:v>
                </c:pt>
              </c:strCache>
            </c:strRef>
          </c:cat>
          <c:val>
            <c:numRef>
              <c:f>'grafico pivot'!$C$3:$C$7</c:f>
              <c:numCache>
                <c:formatCode>General</c:formatCode>
                <c:ptCount val="4"/>
                <c:pt idx="0">
                  <c:v>2143</c:v>
                </c:pt>
                <c:pt idx="1">
                  <c:v>292</c:v>
                </c:pt>
                <c:pt idx="2">
                  <c:v>718</c:v>
                </c:pt>
                <c:pt idx="3">
                  <c:v>1003</c:v>
                </c:pt>
              </c:numCache>
            </c:numRef>
          </c:val>
        </c:ser>
        <c:ser>
          <c:idx val="2"/>
          <c:order val="2"/>
          <c:tx>
            <c:strRef>
              <c:f>'grafico pivot'!$D$1:$D$2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pivot'!$A$3:$A$7</c:f>
              <c:strCache>
                <c:ptCount val="4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mag</c:v>
                </c:pt>
              </c:strCache>
            </c:strRef>
          </c:cat>
          <c:val>
            <c:numRef>
              <c:f>'grafico pivot'!$D$3:$D$7</c:f>
              <c:numCache>
                <c:formatCode>General</c:formatCode>
                <c:ptCount val="4"/>
                <c:pt idx="0">
                  <c:v>1320</c:v>
                </c:pt>
                <c:pt idx="1">
                  <c:v>164</c:v>
                </c:pt>
                <c:pt idx="2">
                  <c:v>1153</c:v>
                </c:pt>
                <c:pt idx="3">
                  <c:v>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77344"/>
        <c:axId val="181432080"/>
      </c:barChart>
      <c:catAx>
        <c:axId val="1811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1432080"/>
        <c:crosses val="autoZero"/>
        <c:auto val="1"/>
        <c:lblAlgn val="ctr"/>
        <c:lblOffset val="100"/>
        <c:noMultiLvlLbl val="0"/>
      </c:catAx>
      <c:valAx>
        <c:axId val="18143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11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Magli" refreshedDate="43123.516375694446" createdVersion="5" refreshedVersion="5" minRefreshableVersion="3" recordCount="99">
  <cacheSource type="worksheet">
    <worksheetSource ref="A1:F100" sheet="dettagli vendite"/>
  </cacheSource>
  <cacheFields count="6">
    <cacheField name="Data vendita" numFmtId="14">
      <sharedItems containsSemiMixedTypes="0" containsNonDate="0" containsDate="1" containsString="0" minDate="2012-02-01T00:00:00" maxDate="2012-05-24T00:00:00" count="65">
        <d v="2012-02-01T00:00:00"/>
        <d v="2012-02-02T00:00:00"/>
        <d v="2012-02-03T00:00:00"/>
        <d v="2012-02-06T00:00:00"/>
        <d v="2012-02-07T00:00:00"/>
        <d v="2012-02-08T00:00:00"/>
        <d v="2012-02-11T00:00:00"/>
        <d v="2012-02-12T00:00:00"/>
        <d v="2012-02-13T00:00:00"/>
        <d v="2012-02-14T00:00:00"/>
        <d v="2012-02-15T00:00:00"/>
        <d v="2012-02-16T00:00:00"/>
        <d v="2012-02-22T00:00:00"/>
        <d v="2012-03-12T00:00:00"/>
        <d v="2012-03-13T00:00:00"/>
        <d v="2012-03-14T00:00:00"/>
        <d v="2012-03-15T00:00:00"/>
        <d v="2012-03-16T00:00:00"/>
        <d v="2012-03-17T00:00:00"/>
        <d v="2012-03-18T00:00:00"/>
        <d v="2012-03-19T00:00:00"/>
        <d v="2012-04-01T00:00:00"/>
        <d v="2012-04-02T00:00:00"/>
        <d v="2012-04-03T00:00:00"/>
        <d v="2012-04-04T00:00:00"/>
        <d v="2012-04-05T00:00:00"/>
        <d v="2012-04-06T00:00:00"/>
        <d v="2012-04-07T00:00:00"/>
        <d v="2012-04-08T00:00:00"/>
        <d v="2012-04-09T00:00:00"/>
        <d v="2012-04-10T00:00:00"/>
        <d v="2012-04-11T00:00:00"/>
        <d v="2012-04-12T00:00:00"/>
        <d v="2012-04-13T00:00:00"/>
        <d v="2012-04-14T00:00:00"/>
        <d v="2012-04-15T00:00:00"/>
        <d v="2012-04-16T00:00:00"/>
        <d v="2012-04-17T00:00:00"/>
        <d v="2012-04-18T00:00:00"/>
        <d v="2012-04-19T00:00:00"/>
        <d v="2012-04-20T00:00:00"/>
        <d v="2012-04-21T00:00:00"/>
        <d v="2012-04-22T00:00:00"/>
        <d v="2012-04-23T00:00:00"/>
        <d v="2012-04-24T00:00:00"/>
        <d v="2012-05-02T00:00:00"/>
        <d v="2012-05-03T00:00:00"/>
        <d v="2012-05-04T00:00:00"/>
        <d v="2012-05-05T00:00:00"/>
        <d v="2012-05-06T00:00:00"/>
        <d v="2012-05-07T00:00:00"/>
        <d v="2012-05-08T00:00:00"/>
        <d v="2012-05-09T00:00:00"/>
        <d v="2012-05-10T00:00:00"/>
        <d v="2012-05-11T00:00:00"/>
        <d v="2012-05-12T00:00:00"/>
        <d v="2012-05-15T00:00:00"/>
        <d v="2012-05-16T00:00:00"/>
        <d v="2012-05-17T00:00:00"/>
        <d v="2012-05-18T00:00:00"/>
        <d v="2012-05-19T00:00:00"/>
        <d v="2012-05-20T00:00:00"/>
        <d v="2012-05-21T00:00:00"/>
        <d v="2012-05-22T00:00:00"/>
        <d v="2012-05-23T00:00:00"/>
      </sharedItems>
      <fieldGroup base="0">
        <rangePr groupBy="months" startDate="2012-02-01T00:00:00" endDate="2012-05-24T00:00:00"/>
        <groupItems count="14">
          <s v="&lt;01/02/201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4/05/2012"/>
        </groupItems>
      </fieldGroup>
    </cacheField>
    <cacheField name="Cod prodotto" numFmtId="0">
      <sharedItems/>
    </cacheField>
    <cacheField name="venditore" numFmtId="0">
      <sharedItems count="5">
        <s v="Rossi Ivo"/>
        <s v="Bianchi Giulio"/>
        <s v="Verdi Caterina"/>
        <s v="Carli Franca"/>
        <s v="Bianchini Carlo"/>
      </sharedItems>
    </cacheField>
    <cacheField name="zona vendita" numFmtId="0">
      <sharedItems count="3">
        <s v="Centro"/>
        <s v="Sud"/>
        <s v="Nord"/>
      </sharedItems>
    </cacheField>
    <cacheField name="quantità" numFmtId="0">
      <sharedItems containsSemiMixedTypes="0" containsString="0" containsNumber="1" containsInteger="1" minValue="22" maxValue="345"/>
    </cacheField>
    <cacheField name="importo vendite" numFmtId="0">
      <sharedItems containsSemiMixedTypes="0" containsString="0" containsNumber="1" minValue="48" maxValue="1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s v="A-401"/>
    <x v="0"/>
    <x v="0"/>
    <n v="345"/>
    <n v="4312.5"/>
  </r>
  <r>
    <x v="0"/>
    <s v="A-403"/>
    <x v="1"/>
    <x v="0"/>
    <n v="120"/>
    <n v="1380"/>
  </r>
  <r>
    <x v="0"/>
    <s v="A-404"/>
    <x v="2"/>
    <x v="1"/>
    <n v="230"/>
    <n v="3588"/>
  </r>
  <r>
    <x v="0"/>
    <s v="A-409"/>
    <x v="3"/>
    <x v="2"/>
    <n v="50"/>
    <n v="785"/>
  </r>
  <r>
    <x v="1"/>
    <s v="A-412"/>
    <x v="4"/>
    <x v="2"/>
    <n v="70"/>
    <n v="1645"/>
  </r>
  <r>
    <x v="2"/>
    <s v="A-415"/>
    <x v="2"/>
    <x v="2"/>
    <n v="40"/>
    <n v="224"/>
  </r>
  <r>
    <x v="2"/>
    <s v="A-503"/>
    <x v="2"/>
    <x v="0"/>
    <n v="110"/>
    <n v="374"/>
  </r>
  <r>
    <x v="2"/>
    <s v="A-511"/>
    <x v="0"/>
    <x v="1"/>
    <n v="35"/>
    <n v="52.5"/>
  </r>
  <r>
    <x v="3"/>
    <s v="A-536"/>
    <x v="1"/>
    <x v="1"/>
    <n v="230"/>
    <n v="345"/>
  </r>
  <r>
    <x v="4"/>
    <s v="A-401"/>
    <x v="2"/>
    <x v="2"/>
    <n v="110"/>
    <n v="1375"/>
  </r>
  <r>
    <x v="5"/>
    <s v="A-403"/>
    <x v="0"/>
    <x v="2"/>
    <n v="345"/>
    <n v="3967.5"/>
  </r>
  <r>
    <x v="5"/>
    <s v="A-404"/>
    <x v="4"/>
    <x v="0"/>
    <n v="230"/>
    <n v="3588"/>
  </r>
  <r>
    <x v="5"/>
    <s v="A-409"/>
    <x v="1"/>
    <x v="1"/>
    <n v="120"/>
    <n v="1884"/>
  </r>
  <r>
    <x v="5"/>
    <s v="B-428"/>
    <x v="3"/>
    <x v="0"/>
    <n v="110"/>
    <n v="1496"/>
  </r>
  <r>
    <x v="5"/>
    <s v="A-401"/>
    <x v="1"/>
    <x v="0"/>
    <n v="23"/>
    <n v="287.5"/>
  </r>
  <r>
    <x v="5"/>
    <s v="A-403"/>
    <x v="1"/>
    <x v="1"/>
    <n v="110"/>
    <n v="1265"/>
  </r>
  <r>
    <x v="5"/>
    <s v="A-404"/>
    <x v="0"/>
    <x v="2"/>
    <n v="340"/>
    <n v="5304"/>
  </r>
  <r>
    <x v="5"/>
    <s v="C-401"/>
    <x v="1"/>
    <x v="2"/>
    <n v="132"/>
    <n v="3669.6"/>
  </r>
  <r>
    <x v="5"/>
    <s v="C-402"/>
    <x v="2"/>
    <x v="2"/>
    <n v="154"/>
    <n v="5020.4000000000005"/>
  </r>
  <r>
    <x v="6"/>
    <s v="C-403"/>
    <x v="2"/>
    <x v="0"/>
    <n v="120"/>
    <n v="3924.0000000000005"/>
  </r>
  <r>
    <x v="7"/>
    <s v="A-503"/>
    <x v="3"/>
    <x v="1"/>
    <n v="145"/>
    <n v="493"/>
  </r>
  <r>
    <x v="8"/>
    <s v="A-511"/>
    <x v="4"/>
    <x v="1"/>
    <n v="150"/>
    <n v="225"/>
  </r>
  <r>
    <x v="9"/>
    <s v="B-402"/>
    <x v="0"/>
    <x v="2"/>
    <n v="160"/>
    <n v="2448"/>
  </r>
  <r>
    <x v="9"/>
    <s v="B-403"/>
    <x v="4"/>
    <x v="2"/>
    <n v="170"/>
    <n v="2465"/>
  </r>
  <r>
    <x v="9"/>
    <s v="B-404"/>
    <x v="4"/>
    <x v="0"/>
    <n v="180"/>
    <n v="10008"/>
  </r>
  <r>
    <x v="10"/>
    <s v="A-404"/>
    <x v="0"/>
    <x v="1"/>
    <n v="95"/>
    <n v="1482"/>
  </r>
  <r>
    <x v="11"/>
    <s v="A-401"/>
    <x v="1"/>
    <x v="0"/>
    <n v="110"/>
    <n v="1375"/>
  </r>
  <r>
    <x v="11"/>
    <s v="A-503"/>
    <x v="2"/>
    <x v="0"/>
    <n v="120"/>
    <n v="408"/>
  </r>
  <r>
    <x v="11"/>
    <s v="A-511"/>
    <x v="2"/>
    <x v="1"/>
    <n v="130"/>
    <n v="195"/>
  </r>
  <r>
    <x v="11"/>
    <s v="A-536"/>
    <x v="3"/>
    <x v="2"/>
    <n v="145"/>
    <n v="217.5"/>
  </r>
  <r>
    <x v="11"/>
    <s v="B-401"/>
    <x v="4"/>
    <x v="2"/>
    <n v="130"/>
    <n v="1898"/>
  </r>
  <r>
    <x v="11"/>
    <s v="A-415"/>
    <x v="0"/>
    <x v="2"/>
    <n v="132"/>
    <n v="739.19999999999993"/>
  </r>
  <r>
    <x v="11"/>
    <s v="A-503"/>
    <x v="4"/>
    <x v="0"/>
    <n v="145"/>
    <n v="493"/>
  </r>
  <r>
    <x v="11"/>
    <s v="A-511"/>
    <x v="3"/>
    <x v="1"/>
    <n v="43"/>
    <n v="64.5"/>
  </r>
  <r>
    <x v="11"/>
    <s v="A-536"/>
    <x v="4"/>
    <x v="1"/>
    <n v="32"/>
    <n v="48"/>
  </r>
  <r>
    <x v="12"/>
    <s v="A-401"/>
    <x v="4"/>
    <x v="2"/>
    <n v="45"/>
    <n v="562.5"/>
  </r>
  <r>
    <x v="12"/>
    <s v="A-403"/>
    <x v="1"/>
    <x v="2"/>
    <n v="120"/>
    <n v="1380"/>
  </r>
  <r>
    <x v="13"/>
    <s v="A-404"/>
    <x v="2"/>
    <x v="0"/>
    <n v="150"/>
    <n v="2340"/>
  </r>
  <r>
    <x v="14"/>
    <s v="B-406"/>
    <x v="3"/>
    <x v="1"/>
    <n v="120"/>
    <n v="1512"/>
  </r>
  <r>
    <x v="15"/>
    <s v="B-417"/>
    <x v="0"/>
    <x v="0"/>
    <n v="160"/>
    <n v="2512"/>
  </r>
  <r>
    <x v="16"/>
    <s v="B-428"/>
    <x v="4"/>
    <x v="0"/>
    <n v="120"/>
    <n v="1632"/>
  </r>
  <r>
    <x v="17"/>
    <s v="B-409"/>
    <x v="1"/>
    <x v="1"/>
    <n v="44"/>
    <n v="1179.2"/>
  </r>
  <r>
    <x v="18"/>
    <s v="C-401"/>
    <x v="2"/>
    <x v="2"/>
    <n v="22"/>
    <n v="611.6"/>
  </r>
  <r>
    <x v="19"/>
    <s v="C-402"/>
    <x v="3"/>
    <x v="2"/>
    <n v="130"/>
    <n v="4238"/>
  </r>
  <r>
    <x v="20"/>
    <s v="C-403"/>
    <x v="3"/>
    <x v="2"/>
    <n v="140"/>
    <n v="4578"/>
  </r>
  <r>
    <x v="20"/>
    <s v="A-511"/>
    <x v="1"/>
    <x v="0"/>
    <n v="110"/>
    <n v="165"/>
  </r>
  <r>
    <x v="21"/>
    <s v="A-536"/>
    <x v="3"/>
    <x v="1"/>
    <n v="110"/>
    <n v="165"/>
  </r>
  <r>
    <x v="22"/>
    <s v="A-401"/>
    <x v="1"/>
    <x v="1"/>
    <n v="140"/>
    <n v="1750"/>
  </r>
  <r>
    <x v="23"/>
    <s v="A-403"/>
    <x v="2"/>
    <x v="2"/>
    <n v="45"/>
    <n v="517.5"/>
  </r>
  <r>
    <x v="24"/>
    <s v="A-404"/>
    <x v="3"/>
    <x v="2"/>
    <n v="43"/>
    <n v="670.8"/>
  </r>
  <r>
    <x v="25"/>
    <s v="C-406"/>
    <x v="0"/>
    <x v="0"/>
    <n v="110"/>
    <n v="1364"/>
  </r>
  <r>
    <x v="26"/>
    <s v="C-407"/>
    <x v="4"/>
    <x v="1"/>
    <n v="120"/>
    <n v="4044.0000000000005"/>
  </r>
  <r>
    <x v="27"/>
    <s v="C-408"/>
    <x v="4"/>
    <x v="2"/>
    <n v="130"/>
    <n v="1638"/>
  </r>
  <r>
    <x v="28"/>
    <s v="C-409"/>
    <x v="1"/>
    <x v="0"/>
    <n v="145"/>
    <n v="6612"/>
  </r>
  <r>
    <x v="29"/>
    <s v="A-403"/>
    <x v="2"/>
    <x v="1"/>
    <n v="33"/>
    <n v="379.5"/>
  </r>
  <r>
    <x v="30"/>
    <s v="A-404"/>
    <x v="3"/>
    <x v="2"/>
    <n v="45"/>
    <n v="702"/>
  </r>
  <r>
    <x v="30"/>
    <s v="C-405"/>
    <x v="0"/>
    <x v="0"/>
    <n v="120"/>
    <n v="1524"/>
  </r>
  <r>
    <x v="30"/>
    <s v="A-412"/>
    <x v="4"/>
    <x v="2"/>
    <n v="110"/>
    <n v="2585"/>
  </r>
  <r>
    <x v="30"/>
    <s v="A-415"/>
    <x v="1"/>
    <x v="0"/>
    <n v="120"/>
    <n v="672"/>
  </r>
  <r>
    <x v="31"/>
    <s v="A-503"/>
    <x v="3"/>
    <x v="1"/>
    <n v="65"/>
    <n v="221"/>
  </r>
  <r>
    <x v="32"/>
    <s v="A-511"/>
    <x v="1"/>
    <x v="1"/>
    <n v="70"/>
    <n v="105"/>
  </r>
  <r>
    <x v="33"/>
    <s v="A-536"/>
    <x v="2"/>
    <x v="2"/>
    <n v="85"/>
    <n v="127.5"/>
  </r>
  <r>
    <x v="34"/>
    <s v="A-404"/>
    <x v="3"/>
    <x v="2"/>
    <n v="105"/>
    <n v="1638"/>
  </r>
  <r>
    <x v="35"/>
    <s v="A-409"/>
    <x v="4"/>
    <x v="0"/>
    <n v="85"/>
    <n v="1334.5"/>
  </r>
  <r>
    <x v="36"/>
    <s v="A-412"/>
    <x v="4"/>
    <x v="1"/>
    <n v="95"/>
    <n v="2232.5"/>
  </r>
  <r>
    <x v="36"/>
    <s v="A-415"/>
    <x v="1"/>
    <x v="1"/>
    <n v="110"/>
    <n v="616"/>
  </r>
  <r>
    <x v="37"/>
    <s v="B-404"/>
    <x v="3"/>
    <x v="0"/>
    <n v="110"/>
    <n v="6116"/>
  </r>
  <r>
    <x v="38"/>
    <s v="B-405"/>
    <x v="1"/>
    <x v="1"/>
    <n v="140"/>
    <n v="1610"/>
  </r>
  <r>
    <x v="39"/>
    <s v="B-406"/>
    <x v="2"/>
    <x v="2"/>
    <n v="45"/>
    <n v="567"/>
  </r>
  <r>
    <x v="40"/>
    <s v="B-417"/>
    <x v="3"/>
    <x v="0"/>
    <n v="43"/>
    <n v="675.1"/>
  </r>
  <r>
    <x v="41"/>
    <s v="B-428"/>
    <x v="4"/>
    <x v="2"/>
    <n v="110"/>
    <n v="1496"/>
  </r>
  <r>
    <x v="42"/>
    <s v="B-409"/>
    <x v="1"/>
    <x v="0"/>
    <n v="120"/>
    <n v="3216"/>
  </r>
  <r>
    <x v="43"/>
    <s v="C-401"/>
    <x v="2"/>
    <x v="1"/>
    <n v="130"/>
    <n v="3614"/>
  </r>
  <r>
    <x v="44"/>
    <s v="C-402"/>
    <x v="1"/>
    <x v="1"/>
    <n v="140"/>
    <n v="4564"/>
  </r>
  <r>
    <x v="45"/>
    <s v="A-511"/>
    <x v="1"/>
    <x v="2"/>
    <n v="140"/>
    <n v="210"/>
  </r>
  <r>
    <x v="46"/>
    <s v="A-536"/>
    <x v="3"/>
    <x v="2"/>
    <n v="110"/>
    <n v="165"/>
  </r>
  <r>
    <x v="47"/>
    <s v="A-404"/>
    <x v="0"/>
    <x v="0"/>
    <n v="110"/>
    <n v="1716"/>
  </r>
  <r>
    <x v="48"/>
    <s v="A-409"/>
    <x v="1"/>
    <x v="1"/>
    <n v="140"/>
    <n v="2198"/>
  </r>
  <r>
    <x v="49"/>
    <s v="A-412"/>
    <x v="2"/>
    <x v="0"/>
    <n v="45"/>
    <n v="1057.5"/>
  </r>
  <r>
    <x v="50"/>
    <s v="A-415"/>
    <x v="3"/>
    <x v="0"/>
    <n v="43"/>
    <n v="240.79999999999998"/>
  </r>
  <r>
    <x v="51"/>
    <s v="A-503"/>
    <x v="4"/>
    <x v="1"/>
    <n v="110"/>
    <n v="374"/>
  </r>
  <r>
    <x v="52"/>
    <s v="A-511"/>
    <x v="2"/>
    <x v="2"/>
    <n v="120"/>
    <n v="180"/>
  </r>
  <r>
    <x v="53"/>
    <s v="A-536"/>
    <x v="1"/>
    <x v="2"/>
    <n v="45"/>
    <n v="67.5"/>
  </r>
  <r>
    <x v="54"/>
    <s v="B-428"/>
    <x v="3"/>
    <x v="2"/>
    <n v="43"/>
    <n v="584.79999999999995"/>
  </r>
  <r>
    <x v="55"/>
    <s v="B-409"/>
    <x v="0"/>
    <x v="0"/>
    <n v="110"/>
    <n v="2948"/>
  </r>
  <r>
    <x v="56"/>
    <s v="C-401"/>
    <x v="1"/>
    <x v="1"/>
    <n v="120"/>
    <n v="3336"/>
  </r>
  <r>
    <x v="56"/>
    <s v="C-402"/>
    <x v="2"/>
    <x v="1"/>
    <n v="130"/>
    <n v="4238"/>
  </r>
  <r>
    <x v="56"/>
    <s v="C-403"/>
    <x v="3"/>
    <x v="2"/>
    <n v="140"/>
    <n v="4578"/>
  </r>
  <r>
    <x v="56"/>
    <s v="A-511"/>
    <x v="4"/>
    <x v="2"/>
    <n v="140"/>
    <n v="210"/>
  </r>
  <r>
    <x v="57"/>
    <s v="A-536"/>
    <x v="4"/>
    <x v="0"/>
    <n v="110"/>
    <n v="165"/>
  </r>
  <r>
    <x v="58"/>
    <s v="A-404"/>
    <x v="4"/>
    <x v="1"/>
    <n v="110"/>
    <n v="1716"/>
  </r>
  <r>
    <x v="59"/>
    <s v="A-409"/>
    <x v="2"/>
    <x v="0"/>
    <n v="140"/>
    <n v="2198"/>
  </r>
  <r>
    <x v="60"/>
    <s v="A-412"/>
    <x v="2"/>
    <x v="0"/>
    <n v="110"/>
    <n v="2585"/>
  </r>
  <r>
    <x v="61"/>
    <s v="A-415"/>
    <x v="2"/>
    <x v="2"/>
    <n v="120"/>
    <n v="672"/>
  </r>
  <r>
    <x v="62"/>
    <s v="A-503"/>
    <x v="0"/>
    <x v="0"/>
    <n v="130"/>
    <n v="442"/>
  </r>
  <r>
    <x v="63"/>
    <s v="C-407"/>
    <x v="1"/>
    <x v="1"/>
    <n v="145"/>
    <n v="4886.5"/>
  </r>
  <r>
    <x v="64"/>
    <s v="C-408"/>
    <x v="2"/>
    <x v="0"/>
    <n v="130"/>
    <n v="1638"/>
  </r>
  <r>
    <x v="64"/>
    <s v="C-409"/>
    <x v="3"/>
    <x v="1"/>
    <n v="132"/>
    <n v="6019.2"/>
  </r>
  <r>
    <x v="64"/>
    <s v="A-412"/>
    <x v="4"/>
    <x v="2"/>
    <n v="145"/>
    <n v="340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E29" firstHeaderRow="1" firstDataRow="2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6">
        <item x="1"/>
        <item x="4"/>
        <item x="3"/>
        <item x="0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dataField="1" showAll="0"/>
    <pivotField showAll="0"/>
  </pivotFields>
  <rowFields count="2">
    <field x="0"/>
    <field x="2"/>
  </rowFields>
  <rowItems count="25"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omma di quantità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2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 chartFormat="1">
  <location ref="A1:E7" firstHeaderRow="1" firstDataRow="2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>
      <items count="4">
        <item x="0"/>
        <item x="2"/>
        <item x="1"/>
        <item t="default"/>
      </items>
    </pivotField>
    <pivotField dataField="1" showAll="0"/>
    <pivotField showAll="0"/>
  </pivotFields>
  <rowFields count="1">
    <field x="0"/>
  </rowFields>
  <rowItems count="5">
    <i>
      <x v="2"/>
    </i>
    <i>
      <x v="3"/>
    </i>
    <i>
      <x v="4"/>
    </i>
    <i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omma di quantità" fld="4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vendite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prezzi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3" sqref="C13:C17"/>
    </sheetView>
  </sheetViews>
  <sheetFormatPr defaultRowHeight="15" x14ac:dyDescent="0.25"/>
  <cols>
    <col min="1" max="1" width="14.28515625" bestFit="1" customWidth="1"/>
    <col min="2" max="2" width="13.140625" customWidth="1"/>
    <col min="3" max="3" width="15.5703125" customWidth="1"/>
    <col min="4" max="4" width="15.7109375" customWidth="1"/>
    <col min="5" max="5" width="16.28515625" customWidth="1"/>
    <col min="6" max="6" width="15.5703125" customWidth="1"/>
    <col min="7" max="7" width="13.140625" customWidth="1"/>
  </cols>
  <sheetData>
    <row r="1" spans="1:7" ht="23.25" x14ac:dyDescent="0.35">
      <c r="B1" s="8" t="s">
        <v>10</v>
      </c>
      <c r="C1" s="8"/>
      <c r="D1" s="8"/>
      <c r="E1" s="8"/>
      <c r="F1" s="8"/>
      <c r="G1" s="8"/>
    </row>
    <row r="2" spans="1:7" x14ac:dyDescent="0.25">
      <c r="A2" t="s">
        <v>11</v>
      </c>
      <c r="B2" s="1">
        <f>MIN('dettagli vendite'!F2:F100)</f>
        <v>48</v>
      </c>
    </row>
    <row r="3" spans="1:7" x14ac:dyDescent="0.25">
      <c r="A3" t="s">
        <v>9</v>
      </c>
      <c r="B3" s="1">
        <f>MAX(importo_vendite)</f>
        <v>10008</v>
      </c>
    </row>
    <row r="5" spans="1:7" ht="23.25" x14ac:dyDescent="0.35">
      <c r="A5" s="8" t="s">
        <v>12</v>
      </c>
      <c r="B5" s="8"/>
      <c r="C5" s="8"/>
    </row>
    <row r="6" spans="1:7" x14ac:dyDescent="0.25">
      <c r="B6" s="2" t="s">
        <v>13</v>
      </c>
      <c r="C6" s="2" t="s">
        <v>8</v>
      </c>
    </row>
    <row r="7" spans="1:7" x14ac:dyDescent="0.25">
      <c r="A7" t="s">
        <v>14</v>
      </c>
      <c r="B7" s="1">
        <f>SUMIF('dettagli vendite'!$B$2:$B$100,"A*",'dettagli vendite'!$F$2:$F$100)</f>
        <v>71885.3</v>
      </c>
      <c r="C7" s="1">
        <f>AVERAGEIF('dettagli vendite'!B$2:B$100,RIGHT(A7)&amp;"*",importo_vendite)</f>
        <v>1141.0365079365081</v>
      </c>
    </row>
    <row r="8" spans="1:7" x14ac:dyDescent="0.25">
      <c r="A8" t="s">
        <v>15</v>
      </c>
      <c r="B8" s="1">
        <f>SUMIF('dettagli vendite'!$B$2:$B$100,"B*",'dettagli vendite'!$F$2:$F$100)</f>
        <v>42363.1</v>
      </c>
      <c r="C8" s="1">
        <f>AVERAGEIF('dettagli vendite'!B$2:B$100,RIGHT(A8)&amp;"*",importo_vendite)</f>
        <v>2491.9470588235295</v>
      </c>
    </row>
    <row r="9" spans="1:7" x14ac:dyDescent="0.25">
      <c r="A9" t="s">
        <v>16</v>
      </c>
      <c r="B9" s="1">
        <f>SUMIF('dettagli vendite'!$B$2:$B$100,"C*",'dettagli vendite'!$F$2:$F$100)</f>
        <v>70097.3</v>
      </c>
      <c r="C9" s="1">
        <f>AVERAGEIF('dettagli vendite'!B$2:B$100,RIGHT(A9)&amp;"*",importo_vendite)</f>
        <v>3689.3315789473686</v>
      </c>
    </row>
    <row r="11" spans="1:7" ht="23.25" x14ac:dyDescent="0.35">
      <c r="A11" s="8" t="s">
        <v>17</v>
      </c>
      <c r="B11" s="8"/>
      <c r="C11" s="8"/>
    </row>
    <row r="12" spans="1:7" x14ac:dyDescent="0.25">
      <c r="B12" s="2" t="s">
        <v>13</v>
      </c>
      <c r="C12" s="2" t="s">
        <v>8</v>
      </c>
    </row>
    <row r="13" spans="1:7" x14ac:dyDescent="0.25">
      <c r="A13" t="s">
        <v>3</v>
      </c>
      <c r="B13" s="1">
        <f>SUMIF('dettagli vendite'!C$2:C$100,A13,importo_vendite)</f>
        <v>28811.7</v>
      </c>
      <c r="C13" s="1">
        <f>AVERAGEIF('dettagli vendite'!C$2:C$100,A13,importo_vendite)</f>
        <v>2216.2846153846153</v>
      </c>
    </row>
    <row r="14" spans="1:7" x14ac:dyDescent="0.25">
      <c r="A14" t="s">
        <v>4</v>
      </c>
      <c r="B14" s="1">
        <f>SUMIF('dettagli vendite'!C$2:C$100,A14,importo_vendite)</f>
        <v>42773.3</v>
      </c>
      <c r="C14" s="1">
        <f>AVERAGEIF('dettagli vendite'!C$2:C$100,A14,importo_vendite)</f>
        <v>1859.7086956521741</v>
      </c>
    </row>
    <row r="15" spans="1:7" x14ac:dyDescent="0.25">
      <c r="A15" t="s">
        <v>5</v>
      </c>
      <c r="B15" s="1">
        <f>SUMIF('dettagli vendite'!C$2:C$100,A15,importo_vendite)</f>
        <v>35834</v>
      </c>
      <c r="C15" s="1">
        <f>AVERAGEIF('dettagli vendite'!C$2:C$100,A15,importo_vendite)</f>
        <v>1628.8181818181818</v>
      </c>
    </row>
    <row r="16" spans="1:7" x14ac:dyDescent="0.25">
      <c r="A16" t="s">
        <v>6</v>
      </c>
      <c r="B16" s="1">
        <f>SUMIF('dettagli vendite'!C$2:C$100,A16,importo_vendite)</f>
        <v>35159.699999999997</v>
      </c>
      <c r="C16" s="1">
        <f>AVERAGEIF('dettagli vendite'!C$2:C$100,A16,importo_vendite)</f>
        <v>1757.9849999999999</v>
      </c>
    </row>
    <row r="17" spans="1:3" x14ac:dyDescent="0.25">
      <c r="A17" t="s">
        <v>7</v>
      </c>
      <c r="B17" s="1">
        <f>SUMIF('dettagli vendite'!C$2:C$100,A17,importo_vendite)</f>
        <v>41767</v>
      </c>
      <c r="C17" s="1">
        <f>AVERAGEIF('dettagli vendite'!C$2:C$100,A17,importo_vendite)</f>
        <v>1988.9047619047619</v>
      </c>
    </row>
  </sheetData>
  <mergeCells count="3">
    <mergeCell ref="B1:G1"/>
    <mergeCell ref="A5:C5"/>
    <mergeCell ref="A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5"/>
    </sheetView>
  </sheetViews>
  <sheetFormatPr defaultRowHeight="15" x14ac:dyDescent="0.25"/>
  <cols>
    <col min="1" max="1" width="14.28515625" bestFit="1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7" spans="1:1" x14ac:dyDescent="0.25">
      <c r="A7" t="s">
        <v>0</v>
      </c>
    </row>
    <row r="8" spans="1:1" x14ac:dyDescent="0.25">
      <c r="A8" t="s">
        <v>2</v>
      </c>
    </row>
    <row r="9" spans="1:1" x14ac:dyDescent="0.25">
      <c r="A9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workbookViewId="0">
      <selection activeCell="A5" sqref="A5 A11 A17 A23"/>
      <pivotSelection pane="bottomRight" showHeader="1" activeRow="14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18.28515625" customWidth="1"/>
    <col min="2" max="2" width="21.140625" bestFit="1" customWidth="1"/>
    <col min="3" max="3" width="5.42578125" customWidth="1"/>
    <col min="4" max="4" width="5" customWidth="1"/>
    <col min="5" max="5" width="18.28515625" bestFit="1" customWidth="1"/>
  </cols>
  <sheetData>
    <row r="3" spans="1:5" x14ac:dyDescent="0.25">
      <c r="A3" s="4" t="s">
        <v>55</v>
      </c>
      <c r="B3" s="4" t="s">
        <v>56</v>
      </c>
    </row>
    <row r="4" spans="1:5" x14ac:dyDescent="0.25">
      <c r="A4" s="4" t="s">
        <v>53</v>
      </c>
      <c r="B4" t="s">
        <v>0</v>
      </c>
      <c r="C4" t="s">
        <v>2</v>
      </c>
      <c r="D4" t="s">
        <v>1</v>
      </c>
      <c r="E4" t="s">
        <v>54</v>
      </c>
    </row>
    <row r="5" spans="1:5" x14ac:dyDescent="0.25">
      <c r="A5" s="5" t="s">
        <v>57</v>
      </c>
      <c r="B5" s="7">
        <v>1613</v>
      </c>
      <c r="C5" s="7">
        <v>2143</v>
      </c>
      <c r="D5" s="7">
        <v>1320</v>
      </c>
      <c r="E5" s="7">
        <v>5076</v>
      </c>
    </row>
    <row r="6" spans="1:5" x14ac:dyDescent="0.25">
      <c r="A6" s="6" t="s">
        <v>4</v>
      </c>
      <c r="B6" s="7">
        <v>253</v>
      </c>
      <c r="C6" s="7">
        <v>252</v>
      </c>
      <c r="D6" s="7">
        <v>460</v>
      </c>
      <c r="E6" s="7">
        <v>965</v>
      </c>
    </row>
    <row r="7" spans="1:5" x14ac:dyDescent="0.25">
      <c r="A7" s="6" t="s">
        <v>7</v>
      </c>
      <c r="B7" s="7">
        <v>555</v>
      </c>
      <c r="C7" s="7">
        <v>415</v>
      </c>
      <c r="D7" s="7">
        <v>182</v>
      </c>
      <c r="E7" s="7">
        <v>1152</v>
      </c>
    </row>
    <row r="8" spans="1:5" x14ac:dyDescent="0.25">
      <c r="A8" s="6" t="s">
        <v>6</v>
      </c>
      <c r="B8" s="7">
        <v>110</v>
      </c>
      <c r="C8" s="7">
        <v>195</v>
      </c>
      <c r="D8" s="7">
        <v>188</v>
      </c>
      <c r="E8" s="7">
        <v>493</v>
      </c>
    </row>
    <row r="9" spans="1:5" x14ac:dyDescent="0.25">
      <c r="A9" s="6" t="s">
        <v>3</v>
      </c>
      <c r="B9" s="7">
        <v>345</v>
      </c>
      <c r="C9" s="7">
        <v>977</v>
      </c>
      <c r="D9" s="7">
        <v>130</v>
      </c>
      <c r="E9" s="7">
        <v>1452</v>
      </c>
    </row>
    <row r="10" spans="1:5" x14ac:dyDescent="0.25">
      <c r="A10" s="6" t="s">
        <v>5</v>
      </c>
      <c r="B10" s="7">
        <v>350</v>
      </c>
      <c r="C10" s="7">
        <v>304</v>
      </c>
      <c r="D10" s="7">
        <v>360</v>
      </c>
      <c r="E10" s="7">
        <v>1014</v>
      </c>
    </row>
    <row r="11" spans="1:5" x14ac:dyDescent="0.25">
      <c r="A11" s="5" t="s">
        <v>58</v>
      </c>
      <c r="B11" s="7">
        <v>540</v>
      </c>
      <c r="C11" s="7">
        <v>292</v>
      </c>
      <c r="D11" s="7">
        <v>164</v>
      </c>
      <c r="E11" s="7">
        <v>996</v>
      </c>
    </row>
    <row r="12" spans="1:5" x14ac:dyDescent="0.25">
      <c r="A12" s="6" t="s">
        <v>4</v>
      </c>
      <c r="B12" s="7">
        <v>110</v>
      </c>
      <c r="C12" s="7"/>
      <c r="D12" s="7">
        <v>44</v>
      </c>
      <c r="E12" s="7">
        <v>154</v>
      </c>
    </row>
    <row r="13" spans="1:5" x14ac:dyDescent="0.25">
      <c r="A13" s="6" t="s">
        <v>7</v>
      </c>
      <c r="B13" s="7">
        <v>120</v>
      </c>
      <c r="C13" s="7"/>
      <c r="D13" s="7"/>
      <c r="E13" s="7">
        <v>120</v>
      </c>
    </row>
    <row r="14" spans="1:5" x14ac:dyDescent="0.25">
      <c r="A14" s="6" t="s">
        <v>6</v>
      </c>
      <c r="B14" s="7"/>
      <c r="C14" s="7">
        <v>270</v>
      </c>
      <c r="D14" s="7">
        <v>120</v>
      </c>
      <c r="E14" s="7">
        <v>390</v>
      </c>
    </row>
    <row r="15" spans="1:5" x14ac:dyDescent="0.25">
      <c r="A15" s="6" t="s">
        <v>3</v>
      </c>
      <c r="B15" s="7">
        <v>160</v>
      </c>
      <c r="C15" s="7"/>
      <c r="D15" s="7"/>
      <c r="E15" s="7">
        <v>160</v>
      </c>
    </row>
    <row r="16" spans="1:5" x14ac:dyDescent="0.25">
      <c r="A16" s="6" t="s">
        <v>5</v>
      </c>
      <c r="B16" s="7">
        <v>150</v>
      </c>
      <c r="C16" s="7">
        <v>22</v>
      </c>
      <c r="D16" s="7"/>
      <c r="E16" s="7">
        <v>172</v>
      </c>
    </row>
    <row r="17" spans="1:5" x14ac:dyDescent="0.25">
      <c r="A17" s="5" t="s">
        <v>59</v>
      </c>
      <c r="B17" s="7">
        <v>853</v>
      </c>
      <c r="C17" s="7">
        <v>718</v>
      </c>
      <c r="D17" s="7">
        <v>1153</v>
      </c>
      <c r="E17" s="7">
        <v>2724</v>
      </c>
    </row>
    <row r="18" spans="1:5" x14ac:dyDescent="0.25">
      <c r="A18" s="6" t="s">
        <v>4</v>
      </c>
      <c r="B18" s="7">
        <v>385</v>
      </c>
      <c r="C18" s="7"/>
      <c r="D18" s="7">
        <v>600</v>
      </c>
      <c r="E18" s="7">
        <v>985</v>
      </c>
    </row>
    <row r="19" spans="1:5" x14ac:dyDescent="0.25">
      <c r="A19" s="6" t="s">
        <v>7</v>
      </c>
      <c r="B19" s="7">
        <v>85</v>
      </c>
      <c r="C19" s="7">
        <v>350</v>
      </c>
      <c r="D19" s="7">
        <v>215</v>
      </c>
      <c r="E19" s="7">
        <v>650</v>
      </c>
    </row>
    <row r="20" spans="1:5" x14ac:dyDescent="0.25">
      <c r="A20" s="6" t="s">
        <v>6</v>
      </c>
      <c r="B20" s="7">
        <v>153</v>
      </c>
      <c r="C20" s="7">
        <v>193</v>
      </c>
      <c r="D20" s="7">
        <v>175</v>
      </c>
      <c r="E20" s="7">
        <v>521</v>
      </c>
    </row>
    <row r="21" spans="1:5" x14ac:dyDescent="0.25">
      <c r="A21" s="6" t="s">
        <v>3</v>
      </c>
      <c r="B21" s="7">
        <v>230</v>
      </c>
      <c r="C21" s="7"/>
      <c r="D21" s="7"/>
      <c r="E21" s="7">
        <v>230</v>
      </c>
    </row>
    <row r="22" spans="1:5" x14ac:dyDescent="0.25">
      <c r="A22" s="6" t="s">
        <v>5</v>
      </c>
      <c r="B22" s="7"/>
      <c r="C22" s="7">
        <v>175</v>
      </c>
      <c r="D22" s="7">
        <v>163</v>
      </c>
      <c r="E22" s="7">
        <v>338</v>
      </c>
    </row>
    <row r="23" spans="1:5" x14ac:dyDescent="0.25">
      <c r="A23" s="5" t="s">
        <v>60</v>
      </c>
      <c r="B23" s="7">
        <v>928</v>
      </c>
      <c r="C23" s="7">
        <v>1003</v>
      </c>
      <c r="D23" s="7">
        <v>887</v>
      </c>
      <c r="E23" s="7">
        <v>2818</v>
      </c>
    </row>
    <row r="24" spans="1:5" x14ac:dyDescent="0.25">
      <c r="A24" s="6" t="s">
        <v>4</v>
      </c>
      <c r="B24" s="7"/>
      <c r="C24" s="7">
        <v>185</v>
      </c>
      <c r="D24" s="7">
        <v>405</v>
      </c>
      <c r="E24" s="7">
        <v>590</v>
      </c>
    </row>
    <row r="25" spans="1:5" x14ac:dyDescent="0.25">
      <c r="A25" s="6" t="s">
        <v>7</v>
      </c>
      <c r="B25" s="7">
        <v>110</v>
      </c>
      <c r="C25" s="7">
        <v>285</v>
      </c>
      <c r="D25" s="7">
        <v>220</v>
      </c>
      <c r="E25" s="7">
        <v>615</v>
      </c>
    </row>
    <row r="26" spans="1:5" x14ac:dyDescent="0.25">
      <c r="A26" s="6" t="s">
        <v>6</v>
      </c>
      <c r="B26" s="7">
        <v>43</v>
      </c>
      <c r="C26" s="7">
        <v>293</v>
      </c>
      <c r="D26" s="7">
        <v>132</v>
      </c>
      <c r="E26" s="7">
        <v>468</v>
      </c>
    </row>
    <row r="27" spans="1:5" x14ac:dyDescent="0.25">
      <c r="A27" s="6" t="s">
        <v>3</v>
      </c>
      <c r="B27" s="7">
        <v>350</v>
      </c>
      <c r="C27" s="7"/>
      <c r="D27" s="7"/>
      <c r="E27" s="7">
        <v>350</v>
      </c>
    </row>
    <row r="28" spans="1:5" x14ac:dyDescent="0.25">
      <c r="A28" s="6" t="s">
        <v>5</v>
      </c>
      <c r="B28" s="7">
        <v>425</v>
      </c>
      <c r="C28" s="7">
        <v>240</v>
      </c>
      <c r="D28" s="7">
        <v>130</v>
      </c>
      <c r="E28" s="7">
        <v>795</v>
      </c>
    </row>
    <row r="29" spans="1:5" x14ac:dyDescent="0.25">
      <c r="A29" s="5" t="s">
        <v>54</v>
      </c>
      <c r="B29" s="7">
        <v>3934</v>
      </c>
      <c r="C29" s="7">
        <v>4156</v>
      </c>
      <c r="D29" s="7">
        <v>3524</v>
      </c>
      <c r="E29" s="7">
        <v>11614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 x14ac:dyDescent="0.25"/>
  <cols>
    <col min="1" max="1" width="18.28515625" bestFit="1" customWidth="1"/>
    <col min="2" max="2" width="21.140625" bestFit="1" customWidth="1"/>
    <col min="3" max="3" width="5.42578125" customWidth="1"/>
    <col min="4" max="4" width="5" customWidth="1"/>
    <col min="5" max="5" width="18.28515625" bestFit="1" customWidth="1"/>
  </cols>
  <sheetData>
    <row r="1" spans="1:5" x14ac:dyDescent="0.25">
      <c r="A1" s="4" t="s">
        <v>55</v>
      </c>
      <c r="B1" s="4" t="s">
        <v>56</v>
      </c>
    </row>
    <row r="2" spans="1:5" x14ac:dyDescent="0.25">
      <c r="A2" s="4" t="s">
        <v>53</v>
      </c>
      <c r="B2" t="s">
        <v>0</v>
      </c>
      <c r="C2" t="s">
        <v>2</v>
      </c>
      <c r="D2" t="s">
        <v>1</v>
      </c>
      <c r="E2" t="s">
        <v>54</v>
      </c>
    </row>
    <row r="3" spans="1:5" x14ac:dyDescent="0.25">
      <c r="A3" s="5" t="s">
        <v>57</v>
      </c>
      <c r="B3" s="7">
        <v>1613</v>
      </c>
      <c r="C3" s="7">
        <v>2143</v>
      </c>
      <c r="D3" s="7">
        <v>1320</v>
      </c>
      <c r="E3" s="7">
        <v>5076</v>
      </c>
    </row>
    <row r="4" spans="1:5" x14ac:dyDescent="0.25">
      <c r="A4" s="5" t="s">
        <v>58</v>
      </c>
      <c r="B4" s="7">
        <v>540</v>
      </c>
      <c r="C4" s="7">
        <v>292</v>
      </c>
      <c r="D4" s="7">
        <v>164</v>
      </c>
      <c r="E4" s="7">
        <v>996</v>
      </c>
    </row>
    <row r="5" spans="1:5" x14ac:dyDescent="0.25">
      <c r="A5" s="5" t="s">
        <v>59</v>
      </c>
      <c r="B5" s="7">
        <v>853</v>
      </c>
      <c r="C5" s="7">
        <v>718</v>
      </c>
      <c r="D5" s="7">
        <v>1153</v>
      </c>
      <c r="E5" s="7">
        <v>2724</v>
      </c>
    </row>
    <row r="6" spans="1:5" x14ac:dyDescent="0.25">
      <c r="A6" s="5" t="s">
        <v>60</v>
      </c>
      <c r="B6" s="7">
        <v>928</v>
      </c>
      <c r="C6" s="7">
        <v>1003</v>
      </c>
      <c r="D6" s="7">
        <v>887</v>
      </c>
      <c r="E6" s="7">
        <v>2818</v>
      </c>
    </row>
    <row r="7" spans="1:5" x14ac:dyDescent="0.25">
      <c r="A7" s="5" t="s">
        <v>54</v>
      </c>
      <c r="B7" s="7">
        <v>3934</v>
      </c>
      <c r="C7" s="7">
        <v>4156</v>
      </c>
      <c r="D7" s="7">
        <v>3524</v>
      </c>
      <c r="E7" s="7">
        <v>11614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2" workbookViewId="0">
      <selection activeCell="C21" sqref="C21"/>
    </sheetView>
  </sheetViews>
  <sheetFormatPr defaultRowHeight="15" x14ac:dyDescent="0.25"/>
  <cols>
    <col min="1" max="1" width="12.140625" bestFit="1" customWidth="1"/>
    <col min="2" max="2" width="12.7109375" bestFit="1" customWidth="1"/>
    <col min="3" max="3" width="14.28515625" bestFit="1" customWidth="1"/>
    <col min="4" max="4" width="12.28515625" bestFit="1" customWidth="1"/>
    <col min="5" max="5" width="8.42578125" bestFit="1" customWidth="1"/>
    <col min="6" max="6" width="16.42578125" customWidth="1"/>
  </cols>
  <sheetData>
    <row r="1" spans="1:6" x14ac:dyDescent="0.2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52</v>
      </c>
    </row>
    <row r="2" spans="1:6" x14ac:dyDescent="0.25">
      <c r="A2" s="3">
        <v>40940</v>
      </c>
      <c r="B2" t="s">
        <v>23</v>
      </c>
      <c r="C2" t="s">
        <v>3</v>
      </c>
      <c r="D2" t="s">
        <v>0</v>
      </c>
      <c r="E2">
        <v>345</v>
      </c>
      <c r="F2">
        <f>E2*VLOOKUP(B2,'listino prezzi'!prezzi,2,FALSE)</f>
        <v>4312.5</v>
      </c>
    </row>
    <row r="3" spans="1:6" x14ac:dyDescent="0.25">
      <c r="A3" s="3">
        <v>40940</v>
      </c>
      <c r="B3" t="s">
        <v>24</v>
      </c>
      <c r="C3" t="s">
        <v>4</v>
      </c>
      <c r="D3" t="s">
        <v>0</v>
      </c>
      <c r="E3">
        <v>120</v>
      </c>
      <c r="F3">
        <f>E3*VLOOKUP(B3,'listino prezzi'!prezzi,2,FALSE)</f>
        <v>1380</v>
      </c>
    </row>
    <row r="4" spans="1:6" x14ac:dyDescent="0.25">
      <c r="A4" s="3">
        <v>40940</v>
      </c>
      <c r="B4" t="s">
        <v>25</v>
      </c>
      <c r="C4" t="s">
        <v>5</v>
      </c>
      <c r="D4" t="s">
        <v>1</v>
      </c>
      <c r="E4">
        <v>230</v>
      </c>
      <c r="F4">
        <f>E4*VLOOKUP(B4,'listino prezzi'!prezzi,2,FALSE)</f>
        <v>3588</v>
      </c>
    </row>
    <row r="5" spans="1:6" x14ac:dyDescent="0.25">
      <c r="A5" s="3">
        <v>40940</v>
      </c>
      <c r="B5" t="s">
        <v>26</v>
      </c>
      <c r="C5" t="s">
        <v>6</v>
      </c>
      <c r="D5" t="s">
        <v>2</v>
      </c>
      <c r="E5">
        <v>50</v>
      </c>
      <c r="F5">
        <f>E5*VLOOKUP(B5,'listino prezzi'!prezzi,2,FALSE)</f>
        <v>785</v>
      </c>
    </row>
    <row r="6" spans="1:6" x14ac:dyDescent="0.25">
      <c r="A6" s="3">
        <v>40941</v>
      </c>
      <c r="B6" t="s">
        <v>27</v>
      </c>
      <c r="C6" t="s">
        <v>7</v>
      </c>
      <c r="D6" t="s">
        <v>2</v>
      </c>
      <c r="E6">
        <v>70</v>
      </c>
      <c r="F6">
        <f>E6*VLOOKUP(B6,'listino prezzi'!prezzi,2,FALSE)</f>
        <v>1645</v>
      </c>
    </row>
    <row r="7" spans="1:6" x14ac:dyDescent="0.25">
      <c r="A7" s="3">
        <v>40942</v>
      </c>
      <c r="B7" t="s">
        <v>28</v>
      </c>
      <c r="C7" t="s">
        <v>5</v>
      </c>
      <c r="D7" t="s">
        <v>2</v>
      </c>
      <c r="E7">
        <v>40</v>
      </c>
      <c r="F7">
        <f>E7*VLOOKUP(B7,'listino prezzi'!prezzi,2,FALSE)</f>
        <v>224</v>
      </c>
    </row>
    <row r="8" spans="1:6" x14ac:dyDescent="0.25">
      <c r="A8" s="3">
        <v>40942</v>
      </c>
      <c r="B8" t="s">
        <v>29</v>
      </c>
      <c r="C8" t="s">
        <v>5</v>
      </c>
      <c r="D8" t="s">
        <v>0</v>
      </c>
      <c r="E8">
        <v>110</v>
      </c>
      <c r="F8">
        <f>E8*VLOOKUP(B8,'listino prezzi'!prezzi,2,FALSE)</f>
        <v>374</v>
      </c>
    </row>
    <row r="9" spans="1:6" x14ac:dyDescent="0.25">
      <c r="A9" s="3">
        <v>40942</v>
      </c>
      <c r="B9" t="s">
        <v>30</v>
      </c>
      <c r="C9" t="s">
        <v>3</v>
      </c>
      <c r="D9" t="s">
        <v>1</v>
      </c>
      <c r="E9">
        <v>35</v>
      </c>
      <c r="F9">
        <f>E9*VLOOKUP(B9,'listino prezzi'!prezzi,2,FALSE)</f>
        <v>52.5</v>
      </c>
    </row>
    <row r="10" spans="1:6" x14ac:dyDescent="0.25">
      <c r="A10" s="3">
        <v>40945</v>
      </c>
      <c r="B10" t="s">
        <v>31</v>
      </c>
      <c r="C10" t="s">
        <v>4</v>
      </c>
      <c r="D10" t="s">
        <v>1</v>
      </c>
      <c r="E10">
        <v>230</v>
      </c>
      <c r="F10">
        <f>E10*VLOOKUP(B10,'listino prezzi'!prezzi,2,FALSE)</f>
        <v>345</v>
      </c>
    </row>
    <row r="11" spans="1:6" x14ac:dyDescent="0.25">
      <c r="A11" s="3">
        <v>40946</v>
      </c>
      <c r="B11" t="s">
        <v>23</v>
      </c>
      <c r="C11" t="s">
        <v>5</v>
      </c>
      <c r="D11" t="s">
        <v>2</v>
      </c>
      <c r="E11">
        <v>110</v>
      </c>
      <c r="F11">
        <f>E11*VLOOKUP(B11,'listino prezzi'!prezzi,2,FALSE)</f>
        <v>1375</v>
      </c>
    </row>
    <row r="12" spans="1:6" x14ac:dyDescent="0.25">
      <c r="A12" s="3">
        <v>40947</v>
      </c>
      <c r="B12" t="s">
        <v>24</v>
      </c>
      <c r="C12" t="s">
        <v>3</v>
      </c>
      <c r="D12" t="s">
        <v>2</v>
      </c>
      <c r="E12">
        <v>345</v>
      </c>
      <c r="F12">
        <f>E12*VLOOKUP(B12,'listino prezzi'!prezzi,2,FALSE)</f>
        <v>3967.5</v>
      </c>
    </row>
    <row r="13" spans="1:6" x14ac:dyDescent="0.25">
      <c r="A13" s="3">
        <v>40947</v>
      </c>
      <c r="B13" t="s">
        <v>25</v>
      </c>
      <c r="C13" t="s">
        <v>7</v>
      </c>
      <c r="D13" t="s">
        <v>0</v>
      </c>
      <c r="E13">
        <v>230</v>
      </c>
      <c r="F13">
        <f>E13*VLOOKUP(B13,'listino prezzi'!prezzi,2,FALSE)</f>
        <v>3588</v>
      </c>
    </row>
    <row r="14" spans="1:6" x14ac:dyDescent="0.25">
      <c r="A14" s="3">
        <v>40947</v>
      </c>
      <c r="B14" t="s">
        <v>26</v>
      </c>
      <c r="C14" t="s">
        <v>4</v>
      </c>
      <c r="D14" t="s">
        <v>1</v>
      </c>
      <c r="E14">
        <v>120</v>
      </c>
      <c r="F14">
        <f>E14*VLOOKUP(B14,'listino prezzi'!prezzi,2,FALSE)</f>
        <v>1884</v>
      </c>
    </row>
    <row r="15" spans="1:6" x14ac:dyDescent="0.25">
      <c r="A15" s="3">
        <v>40947</v>
      </c>
      <c r="B15" t="s">
        <v>32</v>
      </c>
      <c r="C15" t="s">
        <v>6</v>
      </c>
      <c r="D15" t="s">
        <v>0</v>
      </c>
      <c r="E15">
        <v>110</v>
      </c>
      <c r="F15">
        <f>E15*VLOOKUP(B15,'listino prezzi'!prezzi,2,FALSE)</f>
        <v>1496</v>
      </c>
    </row>
    <row r="16" spans="1:6" x14ac:dyDescent="0.25">
      <c r="A16" s="3">
        <v>40947</v>
      </c>
      <c r="B16" t="s">
        <v>23</v>
      </c>
      <c r="C16" t="s">
        <v>4</v>
      </c>
      <c r="D16" t="s">
        <v>0</v>
      </c>
      <c r="E16">
        <v>23</v>
      </c>
      <c r="F16">
        <f>E16*VLOOKUP(B16,'listino prezzi'!prezzi,2,FALSE)</f>
        <v>287.5</v>
      </c>
    </row>
    <row r="17" spans="1:6" x14ac:dyDescent="0.25">
      <c r="A17" s="3">
        <v>40947</v>
      </c>
      <c r="B17" t="s">
        <v>24</v>
      </c>
      <c r="C17" t="s">
        <v>4</v>
      </c>
      <c r="D17" t="s">
        <v>1</v>
      </c>
      <c r="E17">
        <v>110</v>
      </c>
      <c r="F17">
        <f>E17*VLOOKUP(B17,'listino prezzi'!prezzi,2,FALSE)</f>
        <v>1265</v>
      </c>
    </row>
    <row r="18" spans="1:6" x14ac:dyDescent="0.25">
      <c r="A18" s="3">
        <v>40947</v>
      </c>
      <c r="B18" t="s">
        <v>25</v>
      </c>
      <c r="C18" t="s">
        <v>3</v>
      </c>
      <c r="D18" t="s">
        <v>2</v>
      </c>
      <c r="E18">
        <v>340</v>
      </c>
      <c r="F18">
        <f>E18*VLOOKUP(B18,'listino prezzi'!prezzi,2,FALSE)</f>
        <v>5304</v>
      </c>
    </row>
    <row r="19" spans="1:6" x14ac:dyDescent="0.25">
      <c r="A19" s="3">
        <v>40947</v>
      </c>
      <c r="B19" t="s">
        <v>33</v>
      </c>
      <c r="C19" t="s">
        <v>4</v>
      </c>
      <c r="D19" t="s">
        <v>2</v>
      </c>
      <c r="E19">
        <v>132</v>
      </c>
      <c r="F19">
        <f>E19*VLOOKUP(B19,'listino prezzi'!prezzi,2,FALSE)</f>
        <v>3669.6</v>
      </c>
    </row>
    <row r="20" spans="1:6" x14ac:dyDescent="0.25">
      <c r="A20" s="3">
        <v>40947</v>
      </c>
      <c r="B20" t="s">
        <v>34</v>
      </c>
      <c r="C20" t="s">
        <v>5</v>
      </c>
      <c r="D20" t="s">
        <v>2</v>
      </c>
      <c r="E20">
        <v>154</v>
      </c>
      <c r="F20">
        <f>E20*VLOOKUP(B20,'listino prezzi'!prezzi,2,FALSE)</f>
        <v>5020.4000000000005</v>
      </c>
    </row>
    <row r="21" spans="1:6" x14ac:dyDescent="0.25">
      <c r="A21" s="3">
        <v>40950</v>
      </c>
      <c r="B21" t="s">
        <v>35</v>
      </c>
      <c r="C21" t="s">
        <v>5</v>
      </c>
      <c r="D21" t="s">
        <v>0</v>
      </c>
      <c r="E21">
        <v>120</v>
      </c>
      <c r="F21">
        <f>E21*VLOOKUP(B21,'listino prezzi'!prezzi,2,FALSE)</f>
        <v>3924.0000000000005</v>
      </c>
    </row>
    <row r="22" spans="1:6" x14ac:dyDescent="0.25">
      <c r="A22" s="3">
        <v>40951</v>
      </c>
      <c r="B22" t="s">
        <v>29</v>
      </c>
      <c r="C22" t="s">
        <v>6</v>
      </c>
      <c r="D22" t="s">
        <v>1</v>
      </c>
      <c r="E22">
        <v>145</v>
      </c>
      <c r="F22">
        <f>E22*VLOOKUP(B22,'listino prezzi'!prezzi,2,FALSE)</f>
        <v>493</v>
      </c>
    </row>
    <row r="23" spans="1:6" x14ac:dyDescent="0.25">
      <c r="A23" s="3">
        <v>40952</v>
      </c>
      <c r="B23" t="s">
        <v>30</v>
      </c>
      <c r="C23" t="s">
        <v>7</v>
      </c>
      <c r="D23" t="s">
        <v>1</v>
      </c>
      <c r="E23">
        <v>150</v>
      </c>
      <c r="F23">
        <f>E23*VLOOKUP(B23,'listino prezzi'!prezzi,2,FALSE)</f>
        <v>225</v>
      </c>
    </row>
    <row r="24" spans="1:6" x14ac:dyDescent="0.25">
      <c r="A24" s="3">
        <v>40953</v>
      </c>
      <c r="B24" t="s">
        <v>36</v>
      </c>
      <c r="C24" t="s">
        <v>3</v>
      </c>
      <c r="D24" t="s">
        <v>2</v>
      </c>
      <c r="E24">
        <v>160</v>
      </c>
      <c r="F24">
        <f>E24*VLOOKUP(B24,'listino prezzi'!prezzi,2,FALSE)</f>
        <v>2448</v>
      </c>
    </row>
    <row r="25" spans="1:6" x14ac:dyDescent="0.25">
      <c r="A25" s="3">
        <v>40953</v>
      </c>
      <c r="B25" t="s">
        <v>37</v>
      </c>
      <c r="C25" t="s">
        <v>7</v>
      </c>
      <c r="D25" t="s">
        <v>2</v>
      </c>
      <c r="E25">
        <v>170</v>
      </c>
      <c r="F25">
        <f>E25*VLOOKUP(B25,'listino prezzi'!prezzi,2,FALSE)</f>
        <v>2465</v>
      </c>
    </row>
    <row r="26" spans="1:6" x14ac:dyDescent="0.25">
      <c r="A26" s="3">
        <v>40953</v>
      </c>
      <c r="B26" t="s">
        <v>38</v>
      </c>
      <c r="C26" t="s">
        <v>7</v>
      </c>
      <c r="D26" t="s">
        <v>0</v>
      </c>
      <c r="E26">
        <v>180</v>
      </c>
      <c r="F26">
        <f>E26*VLOOKUP(B26,'listino prezzi'!prezzi,2,FALSE)</f>
        <v>10008</v>
      </c>
    </row>
    <row r="27" spans="1:6" x14ac:dyDescent="0.25">
      <c r="A27" s="3">
        <v>40954</v>
      </c>
      <c r="B27" t="s">
        <v>25</v>
      </c>
      <c r="C27" t="s">
        <v>3</v>
      </c>
      <c r="D27" t="s">
        <v>1</v>
      </c>
      <c r="E27">
        <v>95</v>
      </c>
      <c r="F27">
        <f>E27*VLOOKUP(B27,'listino prezzi'!prezzi,2,FALSE)</f>
        <v>1482</v>
      </c>
    </row>
    <row r="28" spans="1:6" x14ac:dyDescent="0.25">
      <c r="A28" s="3">
        <v>40955</v>
      </c>
      <c r="B28" t="s">
        <v>23</v>
      </c>
      <c r="C28" t="s">
        <v>4</v>
      </c>
      <c r="D28" t="s">
        <v>0</v>
      </c>
      <c r="E28">
        <v>110</v>
      </c>
      <c r="F28">
        <f>E28*VLOOKUP(B28,'listino prezzi'!prezzi,2,FALSE)</f>
        <v>1375</v>
      </c>
    </row>
    <row r="29" spans="1:6" x14ac:dyDescent="0.25">
      <c r="A29" s="3">
        <v>40955</v>
      </c>
      <c r="B29" t="s">
        <v>29</v>
      </c>
      <c r="C29" t="s">
        <v>5</v>
      </c>
      <c r="D29" t="s">
        <v>0</v>
      </c>
      <c r="E29">
        <v>120</v>
      </c>
      <c r="F29">
        <f>E29*VLOOKUP(B29,'listino prezzi'!prezzi,2,FALSE)</f>
        <v>408</v>
      </c>
    </row>
    <row r="30" spans="1:6" x14ac:dyDescent="0.25">
      <c r="A30" s="3">
        <v>40955</v>
      </c>
      <c r="B30" t="s">
        <v>30</v>
      </c>
      <c r="C30" t="s">
        <v>5</v>
      </c>
      <c r="D30" t="s">
        <v>1</v>
      </c>
      <c r="E30">
        <v>130</v>
      </c>
      <c r="F30">
        <f>E30*VLOOKUP(B30,'listino prezzi'!prezzi,2,FALSE)</f>
        <v>195</v>
      </c>
    </row>
    <row r="31" spans="1:6" x14ac:dyDescent="0.25">
      <c r="A31" s="3">
        <v>40955</v>
      </c>
      <c r="B31" t="s">
        <v>31</v>
      </c>
      <c r="C31" t="s">
        <v>6</v>
      </c>
      <c r="D31" t="s">
        <v>2</v>
      </c>
      <c r="E31">
        <v>145</v>
      </c>
      <c r="F31">
        <f>E31*VLOOKUP(B31,'listino prezzi'!prezzi,2,FALSE)</f>
        <v>217.5</v>
      </c>
    </row>
    <row r="32" spans="1:6" x14ac:dyDescent="0.25">
      <c r="A32" s="3">
        <v>40955</v>
      </c>
      <c r="B32" t="s">
        <v>39</v>
      </c>
      <c r="C32" t="s">
        <v>7</v>
      </c>
      <c r="D32" t="s">
        <v>2</v>
      </c>
      <c r="E32">
        <v>130</v>
      </c>
      <c r="F32">
        <f>E32*VLOOKUP(B32,'listino prezzi'!prezzi,2,FALSE)</f>
        <v>1898</v>
      </c>
    </row>
    <row r="33" spans="1:6" x14ac:dyDescent="0.25">
      <c r="A33" s="3">
        <v>40955</v>
      </c>
      <c r="B33" t="s">
        <v>28</v>
      </c>
      <c r="C33" t="s">
        <v>3</v>
      </c>
      <c r="D33" t="s">
        <v>2</v>
      </c>
      <c r="E33">
        <v>132</v>
      </c>
      <c r="F33">
        <f>E33*VLOOKUP(B33,'listino prezzi'!prezzi,2,FALSE)</f>
        <v>739.19999999999993</v>
      </c>
    </row>
    <row r="34" spans="1:6" x14ac:dyDescent="0.25">
      <c r="A34" s="3">
        <v>40955</v>
      </c>
      <c r="B34" t="s">
        <v>29</v>
      </c>
      <c r="C34" t="s">
        <v>7</v>
      </c>
      <c r="D34" t="s">
        <v>0</v>
      </c>
      <c r="E34">
        <v>145</v>
      </c>
      <c r="F34">
        <f>E34*VLOOKUP(B34,'listino prezzi'!prezzi,2,FALSE)</f>
        <v>493</v>
      </c>
    </row>
    <row r="35" spans="1:6" x14ac:dyDescent="0.25">
      <c r="A35" s="3">
        <v>40955</v>
      </c>
      <c r="B35" t="s">
        <v>30</v>
      </c>
      <c r="C35" t="s">
        <v>6</v>
      </c>
      <c r="D35" t="s">
        <v>1</v>
      </c>
      <c r="E35">
        <v>43</v>
      </c>
      <c r="F35">
        <f>E35*VLOOKUP(B35,'listino prezzi'!prezzi,2,FALSE)</f>
        <v>64.5</v>
      </c>
    </row>
    <row r="36" spans="1:6" x14ac:dyDescent="0.25">
      <c r="A36" s="3">
        <v>40955</v>
      </c>
      <c r="B36" t="s">
        <v>31</v>
      </c>
      <c r="C36" t="s">
        <v>7</v>
      </c>
      <c r="D36" t="s">
        <v>1</v>
      </c>
      <c r="E36">
        <v>32</v>
      </c>
      <c r="F36">
        <f>E36*VLOOKUP(B36,'listino prezzi'!prezzi,2,FALSE)</f>
        <v>48</v>
      </c>
    </row>
    <row r="37" spans="1:6" x14ac:dyDescent="0.25">
      <c r="A37" s="3">
        <v>40961</v>
      </c>
      <c r="B37" t="s">
        <v>23</v>
      </c>
      <c r="C37" t="s">
        <v>7</v>
      </c>
      <c r="D37" t="s">
        <v>2</v>
      </c>
      <c r="E37">
        <v>45</v>
      </c>
      <c r="F37">
        <f>E37*VLOOKUP(B37,'listino prezzi'!prezzi,2,FALSE)</f>
        <v>562.5</v>
      </c>
    </row>
    <row r="38" spans="1:6" x14ac:dyDescent="0.25">
      <c r="A38" s="3">
        <v>40961</v>
      </c>
      <c r="B38" t="s">
        <v>24</v>
      </c>
      <c r="C38" t="s">
        <v>4</v>
      </c>
      <c r="D38" t="s">
        <v>2</v>
      </c>
      <c r="E38">
        <v>120</v>
      </c>
      <c r="F38">
        <f>E38*VLOOKUP(B38,'listino prezzi'!prezzi,2,FALSE)</f>
        <v>1380</v>
      </c>
    </row>
    <row r="39" spans="1:6" x14ac:dyDescent="0.25">
      <c r="A39" s="3">
        <v>40980</v>
      </c>
      <c r="B39" t="s">
        <v>25</v>
      </c>
      <c r="C39" t="s">
        <v>5</v>
      </c>
      <c r="D39" t="s">
        <v>0</v>
      </c>
      <c r="E39">
        <v>150</v>
      </c>
      <c r="F39">
        <f>E39*VLOOKUP(B39,'listino prezzi'!prezzi,2,FALSE)</f>
        <v>2340</v>
      </c>
    </row>
    <row r="40" spans="1:6" x14ac:dyDescent="0.25">
      <c r="A40" s="3">
        <v>40981</v>
      </c>
      <c r="B40" t="s">
        <v>40</v>
      </c>
      <c r="C40" t="s">
        <v>6</v>
      </c>
      <c r="D40" t="s">
        <v>1</v>
      </c>
      <c r="E40">
        <v>120</v>
      </c>
      <c r="F40">
        <f>E40*VLOOKUP(B40,'listino prezzi'!prezzi,2,FALSE)</f>
        <v>1512</v>
      </c>
    </row>
    <row r="41" spans="1:6" x14ac:dyDescent="0.25">
      <c r="A41" s="3">
        <v>40982</v>
      </c>
      <c r="B41" t="s">
        <v>41</v>
      </c>
      <c r="C41" t="s">
        <v>3</v>
      </c>
      <c r="D41" t="s">
        <v>0</v>
      </c>
      <c r="E41">
        <v>160</v>
      </c>
      <c r="F41">
        <f>E41*VLOOKUP(B41,'listino prezzi'!prezzi,2,FALSE)</f>
        <v>2512</v>
      </c>
    </row>
    <row r="42" spans="1:6" x14ac:dyDescent="0.25">
      <c r="A42" s="3">
        <v>40983</v>
      </c>
      <c r="B42" t="s">
        <v>32</v>
      </c>
      <c r="C42" t="s">
        <v>7</v>
      </c>
      <c r="D42" t="s">
        <v>0</v>
      </c>
      <c r="E42">
        <v>120</v>
      </c>
      <c r="F42">
        <f>E42*VLOOKUP(B42,'listino prezzi'!prezzi,2,FALSE)</f>
        <v>1632</v>
      </c>
    </row>
    <row r="43" spans="1:6" x14ac:dyDescent="0.25">
      <c r="A43" s="3">
        <v>40984</v>
      </c>
      <c r="B43" t="s">
        <v>42</v>
      </c>
      <c r="C43" t="s">
        <v>4</v>
      </c>
      <c r="D43" t="s">
        <v>1</v>
      </c>
      <c r="E43">
        <v>44</v>
      </c>
      <c r="F43">
        <f>E43*VLOOKUP(B43,'listino prezzi'!prezzi,2,FALSE)</f>
        <v>1179.2</v>
      </c>
    </row>
    <row r="44" spans="1:6" x14ac:dyDescent="0.25">
      <c r="A44" s="3">
        <v>40985</v>
      </c>
      <c r="B44" t="s">
        <v>33</v>
      </c>
      <c r="C44" t="s">
        <v>5</v>
      </c>
      <c r="D44" t="s">
        <v>2</v>
      </c>
      <c r="E44">
        <v>22</v>
      </c>
      <c r="F44">
        <f>E44*VLOOKUP(B44,'listino prezzi'!prezzi,2,FALSE)</f>
        <v>611.6</v>
      </c>
    </row>
    <row r="45" spans="1:6" x14ac:dyDescent="0.25">
      <c r="A45" s="3">
        <v>40986</v>
      </c>
      <c r="B45" t="s">
        <v>34</v>
      </c>
      <c r="C45" t="s">
        <v>6</v>
      </c>
      <c r="D45" t="s">
        <v>2</v>
      </c>
      <c r="E45">
        <v>130</v>
      </c>
      <c r="F45">
        <f>E45*VLOOKUP(B45,'listino prezzi'!prezzi,2,FALSE)</f>
        <v>4238</v>
      </c>
    </row>
    <row r="46" spans="1:6" x14ac:dyDescent="0.25">
      <c r="A46" s="3">
        <v>40987</v>
      </c>
      <c r="B46" t="s">
        <v>35</v>
      </c>
      <c r="C46" t="s">
        <v>6</v>
      </c>
      <c r="D46" t="s">
        <v>2</v>
      </c>
      <c r="E46">
        <v>140</v>
      </c>
      <c r="F46">
        <f>E46*VLOOKUP(B46,'listino prezzi'!prezzi,2,FALSE)</f>
        <v>4578</v>
      </c>
    </row>
    <row r="47" spans="1:6" x14ac:dyDescent="0.25">
      <c r="A47" s="3">
        <v>40987</v>
      </c>
      <c r="B47" t="s">
        <v>30</v>
      </c>
      <c r="C47" t="s">
        <v>4</v>
      </c>
      <c r="D47" t="s">
        <v>0</v>
      </c>
      <c r="E47">
        <v>110</v>
      </c>
      <c r="F47">
        <f>E47*VLOOKUP(B47,'listino prezzi'!prezzi,2,FALSE)</f>
        <v>165</v>
      </c>
    </row>
    <row r="48" spans="1:6" x14ac:dyDescent="0.25">
      <c r="A48" s="3">
        <v>41000</v>
      </c>
      <c r="B48" t="s">
        <v>31</v>
      </c>
      <c r="C48" t="s">
        <v>6</v>
      </c>
      <c r="D48" t="s">
        <v>1</v>
      </c>
      <c r="E48">
        <v>110</v>
      </c>
      <c r="F48">
        <f>E48*VLOOKUP(B48,'listino prezzi'!prezzi,2,FALSE)</f>
        <v>165</v>
      </c>
    </row>
    <row r="49" spans="1:6" x14ac:dyDescent="0.25">
      <c r="A49" s="3">
        <v>41001</v>
      </c>
      <c r="B49" t="s">
        <v>23</v>
      </c>
      <c r="C49" t="s">
        <v>4</v>
      </c>
      <c r="D49" t="s">
        <v>1</v>
      </c>
      <c r="E49">
        <v>140</v>
      </c>
      <c r="F49">
        <f>E49*VLOOKUP(B49,'listino prezzi'!prezzi,2,FALSE)</f>
        <v>1750</v>
      </c>
    </row>
    <row r="50" spans="1:6" x14ac:dyDescent="0.25">
      <c r="A50" s="3">
        <v>41002</v>
      </c>
      <c r="B50" t="s">
        <v>24</v>
      </c>
      <c r="C50" t="s">
        <v>5</v>
      </c>
      <c r="D50" t="s">
        <v>2</v>
      </c>
      <c r="E50">
        <v>45</v>
      </c>
      <c r="F50">
        <f>E50*VLOOKUP(B50,'listino prezzi'!prezzi,2,FALSE)</f>
        <v>517.5</v>
      </c>
    </row>
    <row r="51" spans="1:6" x14ac:dyDescent="0.25">
      <c r="A51" s="3">
        <v>41003</v>
      </c>
      <c r="B51" t="s">
        <v>25</v>
      </c>
      <c r="C51" t="s">
        <v>6</v>
      </c>
      <c r="D51" t="s">
        <v>2</v>
      </c>
      <c r="E51">
        <v>43</v>
      </c>
      <c r="F51">
        <f>E51*VLOOKUP(B51,'listino prezzi'!prezzi,2,FALSE)</f>
        <v>670.8</v>
      </c>
    </row>
    <row r="52" spans="1:6" x14ac:dyDescent="0.25">
      <c r="A52" s="3">
        <v>41004</v>
      </c>
      <c r="B52" t="s">
        <v>43</v>
      </c>
      <c r="C52" t="s">
        <v>3</v>
      </c>
      <c r="D52" t="s">
        <v>0</v>
      </c>
      <c r="E52">
        <v>110</v>
      </c>
      <c r="F52">
        <f>E52*VLOOKUP(B52,'listino prezzi'!prezzi,2,FALSE)</f>
        <v>1364</v>
      </c>
    </row>
    <row r="53" spans="1:6" x14ac:dyDescent="0.25">
      <c r="A53" s="3">
        <v>41005</v>
      </c>
      <c r="B53" t="s">
        <v>44</v>
      </c>
      <c r="C53" t="s">
        <v>7</v>
      </c>
      <c r="D53" t="s">
        <v>1</v>
      </c>
      <c r="E53">
        <v>120</v>
      </c>
      <c r="F53">
        <f>E53*VLOOKUP(B53,'listino prezzi'!prezzi,2,FALSE)</f>
        <v>4044.0000000000005</v>
      </c>
    </row>
    <row r="54" spans="1:6" x14ac:dyDescent="0.25">
      <c r="A54" s="3">
        <v>41006</v>
      </c>
      <c r="B54" t="s">
        <v>45</v>
      </c>
      <c r="C54" t="s">
        <v>7</v>
      </c>
      <c r="D54" t="s">
        <v>2</v>
      </c>
      <c r="E54">
        <v>130</v>
      </c>
      <c r="F54">
        <f>E54*VLOOKUP(B54,'listino prezzi'!prezzi,2,FALSE)</f>
        <v>1638</v>
      </c>
    </row>
    <row r="55" spans="1:6" x14ac:dyDescent="0.25">
      <c r="A55" s="3">
        <v>41007</v>
      </c>
      <c r="B55" t="s">
        <v>46</v>
      </c>
      <c r="C55" t="s">
        <v>4</v>
      </c>
      <c r="D55" t="s">
        <v>0</v>
      </c>
      <c r="E55">
        <v>145</v>
      </c>
      <c r="F55">
        <f>E55*VLOOKUP(B55,'listino prezzi'!prezzi,2,FALSE)</f>
        <v>6612</v>
      </c>
    </row>
    <row r="56" spans="1:6" x14ac:dyDescent="0.25">
      <c r="A56" s="3">
        <v>41008</v>
      </c>
      <c r="B56" t="s">
        <v>24</v>
      </c>
      <c r="C56" t="s">
        <v>5</v>
      </c>
      <c r="D56" t="s">
        <v>1</v>
      </c>
      <c r="E56">
        <v>33</v>
      </c>
      <c r="F56">
        <f>E56*VLOOKUP(B56,'listino prezzi'!prezzi,2,FALSE)</f>
        <v>379.5</v>
      </c>
    </row>
    <row r="57" spans="1:6" x14ac:dyDescent="0.25">
      <c r="A57" s="3">
        <v>41009</v>
      </c>
      <c r="B57" t="s">
        <v>25</v>
      </c>
      <c r="C57" t="s">
        <v>6</v>
      </c>
      <c r="D57" t="s">
        <v>2</v>
      </c>
      <c r="E57">
        <v>45</v>
      </c>
      <c r="F57">
        <f>E57*VLOOKUP(B57,'listino prezzi'!prezzi,2,FALSE)</f>
        <v>702</v>
      </c>
    </row>
    <row r="58" spans="1:6" x14ac:dyDescent="0.25">
      <c r="A58" s="3">
        <v>41009</v>
      </c>
      <c r="B58" t="s">
        <v>47</v>
      </c>
      <c r="C58" t="s">
        <v>3</v>
      </c>
      <c r="D58" t="s">
        <v>0</v>
      </c>
      <c r="E58">
        <v>120</v>
      </c>
      <c r="F58">
        <f>E58*VLOOKUP(B58,'listino prezzi'!prezzi,2,FALSE)</f>
        <v>1524</v>
      </c>
    </row>
    <row r="59" spans="1:6" x14ac:dyDescent="0.25">
      <c r="A59" s="3">
        <v>41009</v>
      </c>
      <c r="B59" t="s">
        <v>27</v>
      </c>
      <c r="C59" t="s">
        <v>7</v>
      </c>
      <c r="D59" t="s">
        <v>2</v>
      </c>
      <c r="E59">
        <v>110</v>
      </c>
      <c r="F59">
        <f>E59*VLOOKUP(B59,'listino prezzi'!prezzi,2,FALSE)</f>
        <v>2585</v>
      </c>
    </row>
    <row r="60" spans="1:6" x14ac:dyDescent="0.25">
      <c r="A60" s="3">
        <v>41009</v>
      </c>
      <c r="B60" t="s">
        <v>28</v>
      </c>
      <c r="C60" t="s">
        <v>4</v>
      </c>
      <c r="D60" t="s">
        <v>0</v>
      </c>
      <c r="E60">
        <v>120</v>
      </c>
      <c r="F60">
        <f>E60*VLOOKUP(B60,'listino prezzi'!prezzi,2,FALSE)</f>
        <v>672</v>
      </c>
    </row>
    <row r="61" spans="1:6" x14ac:dyDescent="0.25">
      <c r="A61" s="3">
        <v>41010</v>
      </c>
      <c r="B61" t="s">
        <v>29</v>
      </c>
      <c r="C61" t="s">
        <v>6</v>
      </c>
      <c r="D61" t="s">
        <v>1</v>
      </c>
      <c r="E61">
        <v>65</v>
      </c>
      <c r="F61">
        <f>E61*VLOOKUP(B61,'listino prezzi'!prezzi,2,FALSE)</f>
        <v>221</v>
      </c>
    </row>
    <row r="62" spans="1:6" x14ac:dyDescent="0.25">
      <c r="A62" s="3">
        <v>41011</v>
      </c>
      <c r="B62" t="s">
        <v>30</v>
      </c>
      <c r="C62" t="s">
        <v>4</v>
      </c>
      <c r="D62" t="s">
        <v>1</v>
      </c>
      <c r="E62">
        <v>70</v>
      </c>
      <c r="F62">
        <f>E62*VLOOKUP(B62,'listino prezzi'!prezzi,2,FALSE)</f>
        <v>105</v>
      </c>
    </row>
    <row r="63" spans="1:6" x14ac:dyDescent="0.25">
      <c r="A63" s="3">
        <v>41012</v>
      </c>
      <c r="B63" t="s">
        <v>31</v>
      </c>
      <c r="C63" t="s">
        <v>5</v>
      </c>
      <c r="D63" t="s">
        <v>2</v>
      </c>
      <c r="E63">
        <v>85</v>
      </c>
      <c r="F63">
        <f>E63*VLOOKUP(B63,'listino prezzi'!prezzi,2,FALSE)</f>
        <v>127.5</v>
      </c>
    </row>
    <row r="64" spans="1:6" x14ac:dyDescent="0.25">
      <c r="A64" s="3">
        <v>41013</v>
      </c>
      <c r="B64" t="s">
        <v>25</v>
      </c>
      <c r="C64" t="s">
        <v>6</v>
      </c>
      <c r="D64" t="s">
        <v>2</v>
      </c>
      <c r="E64">
        <v>105</v>
      </c>
      <c r="F64">
        <f>E64*VLOOKUP(B64,'listino prezzi'!prezzi,2,FALSE)</f>
        <v>1638</v>
      </c>
    </row>
    <row r="65" spans="1:6" x14ac:dyDescent="0.25">
      <c r="A65" s="3">
        <v>41014</v>
      </c>
      <c r="B65" t="s">
        <v>26</v>
      </c>
      <c r="C65" t="s">
        <v>7</v>
      </c>
      <c r="D65" t="s">
        <v>0</v>
      </c>
      <c r="E65">
        <v>85</v>
      </c>
      <c r="F65">
        <f>E65*VLOOKUP(B65,'listino prezzi'!prezzi,2,FALSE)</f>
        <v>1334.5</v>
      </c>
    </row>
    <row r="66" spans="1:6" x14ac:dyDescent="0.25">
      <c r="A66" s="3">
        <v>41015</v>
      </c>
      <c r="B66" t="s">
        <v>27</v>
      </c>
      <c r="C66" t="s">
        <v>7</v>
      </c>
      <c r="D66" t="s">
        <v>1</v>
      </c>
      <c r="E66">
        <v>95</v>
      </c>
      <c r="F66">
        <f>E66*VLOOKUP(B66,'listino prezzi'!prezzi,2,FALSE)</f>
        <v>2232.5</v>
      </c>
    </row>
    <row r="67" spans="1:6" x14ac:dyDescent="0.25">
      <c r="A67" s="3">
        <v>41015</v>
      </c>
      <c r="B67" t="s">
        <v>28</v>
      </c>
      <c r="C67" t="s">
        <v>4</v>
      </c>
      <c r="D67" t="s">
        <v>1</v>
      </c>
      <c r="E67">
        <v>110</v>
      </c>
      <c r="F67">
        <f>E67*VLOOKUP(B67,'listino prezzi'!prezzi,2,FALSE)</f>
        <v>616</v>
      </c>
    </row>
    <row r="68" spans="1:6" x14ac:dyDescent="0.25">
      <c r="A68" s="3">
        <v>41016</v>
      </c>
      <c r="B68" t="s">
        <v>38</v>
      </c>
      <c r="C68" t="s">
        <v>6</v>
      </c>
      <c r="D68" t="s">
        <v>0</v>
      </c>
      <c r="E68">
        <v>110</v>
      </c>
      <c r="F68">
        <f>E68*VLOOKUP(B68,'listino prezzi'!prezzi,2,FALSE)</f>
        <v>6116</v>
      </c>
    </row>
    <row r="69" spans="1:6" x14ac:dyDescent="0.25">
      <c r="A69" s="3">
        <v>41017</v>
      </c>
      <c r="B69" t="s">
        <v>48</v>
      </c>
      <c r="C69" t="s">
        <v>4</v>
      </c>
      <c r="D69" t="s">
        <v>1</v>
      </c>
      <c r="E69">
        <v>140</v>
      </c>
      <c r="F69">
        <f>E69*VLOOKUP(B69,'listino prezzi'!prezzi,2,FALSE)</f>
        <v>1610</v>
      </c>
    </row>
    <row r="70" spans="1:6" x14ac:dyDescent="0.25">
      <c r="A70" s="3">
        <v>41018</v>
      </c>
      <c r="B70" t="s">
        <v>40</v>
      </c>
      <c r="C70" t="s">
        <v>5</v>
      </c>
      <c r="D70" t="s">
        <v>2</v>
      </c>
      <c r="E70">
        <v>45</v>
      </c>
      <c r="F70">
        <f>E70*VLOOKUP(B70,'listino prezzi'!prezzi,2,FALSE)</f>
        <v>567</v>
      </c>
    </row>
    <row r="71" spans="1:6" x14ac:dyDescent="0.25">
      <c r="A71" s="3">
        <v>41019</v>
      </c>
      <c r="B71" t="s">
        <v>41</v>
      </c>
      <c r="C71" t="s">
        <v>6</v>
      </c>
      <c r="D71" t="s">
        <v>0</v>
      </c>
      <c r="E71">
        <v>43</v>
      </c>
      <c r="F71">
        <f>E71*VLOOKUP(B71,'listino prezzi'!prezzi,2,FALSE)</f>
        <v>675.1</v>
      </c>
    </row>
    <row r="72" spans="1:6" x14ac:dyDescent="0.25">
      <c r="A72" s="3">
        <v>41020</v>
      </c>
      <c r="B72" t="s">
        <v>32</v>
      </c>
      <c r="C72" t="s">
        <v>7</v>
      </c>
      <c r="D72" t="s">
        <v>2</v>
      </c>
      <c r="E72">
        <v>110</v>
      </c>
      <c r="F72">
        <f>E72*VLOOKUP(B72,'listino prezzi'!prezzi,2,FALSE)</f>
        <v>1496</v>
      </c>
    </row>
    <row r="73" spans="1:6" x14ac:dyDescent="0.25">
      <c r="A73" s="3">
        <v>41021</v>
      </c>
      <c r="B73" t="s">
        <v>42</v>
      </c>
      <c r="C73" t="s">
        <v>4</v>
      </c>
      <c r="D73" t="s">
        <v>0</v>
      </c>
      <c r="E73">
        <v>120</v>
      </c>
      <c r="F73">
        <f>E73*VLOOKUP(B73,'listino prezzi'!prezzi,2,FALSE)</f>
        <v>3216</v>
      </c>
    </row>
    <row r="74" spans="1:6" x14ac:dyDescent="0.25">
      <c r="A74" s="3">
        <v>41022</v>
      </c>
      <c r="B74" t="s">
        <v>33</v>
      </c>
      <c r="C74" t="s">
        <v>5</v>
      </c>
      <c r="D74" t="s">
        <v>1</v>
      </c>
      <c r="E74">
        <v>130</v>
      </c>
      <c r="F74">
        <f>E74*VLOOKUP(B74,'listino prezzi'!prezzi,2,FALSE)</f>
        <v>3614</v>
      </c>
    </row>
    <row r="75" spans="1:6" x14ac:dyDescent="0.25">
      <c r="A75" s="3">
        <v>41023</v>
      </c>
      <c r="B75" t="s">
        <v>34</v>
      </c>
      <c r="C75" t="s">
        <v>4</v>
      </c>
      <c r="D75" t="s">
        <v>1</v>
      </c>
      <c r="E75">
        <v>140</v>
      </c>
      <c r="F75">
        <f>E75*VLOOKUP(B75,'listino prezzi'!prezzi,2,FALSE)</f>
        <v>4564</v>
      </c>
    </row>
    <row r="76" spans="1:6" x14ac:dyDescent="0.25">
      <c r="A76" s="3">
        <v>41031</v>
      </c>
      <c r="B76" t="s">
        <v>30</v>
      </c>
      <c r="C76" t="s">
        <v>4</v>
      </c>
      <c r="D76" t="s">
        <v>2</v>
      </c>
      <c r="E76">
        <v>140</v>
      </c>
      <c r="F76">
        <f>E76*VLOOKUP(B76,'listino prezzi'!prezzi,2,FALSE)</f>
        <v>210</v>
      </c>
    </row>
    <row r="77" spans="1:6" x14ac:dyDescent="0.25">
      <c r="A77" s="3">
        <v>41032</v>
      </c>
      <c r="B77" t="s">
        <v>31</v>
      </c>
      <c r="C77" t="s">
        <v>6</v>
      </c>
      <c r="D77" t="s">
        <v>2</v>
      </c>
      <c r="E77">
        <v>110</v>
      </c>
      <c r="F77">
        <f>E77*VLOOKUP(B77,'listino prezzi'!prezzi,2,FALSE)</f>
        <v>165</v>
      </c>
    </row>
    <row r="78" spans="1:6" x14ac:dyDescent="0.25">
      <c r="A78" s="3">
        <v>41033</v>
      </c>
      <c r="B78" t="s">
        <v>25</v>
      </c>
      <c r="C78" t="s">
        <v>3</v>
      </c>
      <c r="D78" t="s">
        <v>0</v>
      </c>
      <c r="E78">
        <v>110</v>
      </c>
      <c r="F78">
        <f>E78*VLOOKUP(B78,'listino prezzi'!prezzi,2,FALSE)</f>
        <v>1716</v>
      </c>
    </row>
    <row r="79" spans="1:6" x14ac:dyDescent="0.25">
      <c r="A79" s="3">
        <v>41034</v>
      </c>
      <c r="B79" t="s">
        <v>26</v>
      </c>
      <c r="C79" t="s">
        <v>4</v>
      </c>
      <c r="D79" t="s">
        <v>1</v>
      </c>
      <c r="E79">
        <v>140</v>
      </c>
      <c r="F79">
        <f>E79*VLOOKUP(B79,'listino prezzi'!prezzi,2,FALSE)</f>
        <v>2198</v>
      </c>
    </row>
    <row r="80" spans="1:6" x14ac:dyDescent="0.25">
      <c r="A80" s="3">
        <v>41035</v>
      </c>
      <c r="B80" t="s">
        <v>27</v>
      </c>
      <c r="C80" t="s">
        <v>5</v>
      </c>
      <c r="D80" t="s">
        <v>0</v>
      </c>
      <c r="E80">
        <v>45</v>
      </c>
      <c r="F80">
        <f>E80*VLOOKUP(B80,'listino prezzi'!prezzi,2,FALSE)</f>
        <v>1057.5</v>
      </c>
    </row>
    <row r="81" spans="1:6" x14ac:dyDescent="0.25">
      <c r="A81" s="3">
        <v>41036</v>
      </c>
      <c r="B81" t="s">
        <v>28</v>
      </c>
      <c r="C81" t="s">
        <v>6</v>
      </c>
      <c r="D81" t="s">
        <v>0</v>
      </c>
      <c r="E81">
        <v>43</v>
      </c>
      <c r="F81">
        <f>E81*VLOOKUP(B81,'listino prezzi'!prezzi,2,FALSE)</f>
        <v>240.79999999999998</v>
      </c>
    </row>
    <row r="82" spans="1:6" x14ac:dyDescent="0.25">
      <c r="A82" s="3">
        <v>41037</v>
      </c>
      <c r="B82" t="s">
        <v>29</v>
      </c>
      <c r="C82" t="s">
        <v>7</v>
      </c>
      <c r="D82" t="s">
        <v>1</v>
      </c>
      <c r="E82">
        <v>110</v>
      </c>
      <c r="F82">
        <f>E82*VLOOKUP(B82,'listino prezzi'!prezzi,2,FALSE)</f>
        <v>374</v>
      </c>
    </row>
    <row r="83" spans="1:6" x14ac:dyDescent="0.25">
      <c r="A83" s="3">
        <v>41038</v>
      </c>
      <c r="B83" t="s">
        <v>30</v>
      </c>
      <c r="C83" t="s">
        <v>5</v>
      </c>
      <c r="D83" t="s">
        <v>2</v>
      </c>
      <c r="E83">
        <v>120</v>
      </c>
      <c r="F83">
        <f>E83*VLOOKUP(B83,'listino prezzi'!prezzi,2,FALSE)</f>
        <v>180</v>
      </c>
    </row>
    <row r="84" spans="1:6" x14ac:dyDescent="0.25">
      <c r="A84" s="3">
        <v>41039</v>
      </c>
      <c r="B84" t="s">
        <v>31</v>
      </c>
      <c r="C84" t="s">
        <v>4</v>
      </c>
      <c r="D84" t="s">
        <v>2</v>
      </c>
      <c r="E84">
        <v>45</v>
      </c>
      <c r="F84">
        <f>E84*VLOOKUP(B84,'listino prezzi'!prezzi,2,FALSE)</f>
        <v>67.5</v>
      </c>
    </row>
    <row r="85" spans="1:6" x14ac:dyDescent="0.25">
      <c r="A85" s="3">
        <v>41040</v>
      </c>
      <c r="B85" t="s">
        <v>32</v>
      </c>
      <c r="C85" t="s">
        <v>6</v>
      </c>
      <c r="D85" t="s">
        <v>2</v>
      </c>
      <c r="E85">
        <v>43</v>
      </c>
      <c r="F85">
        <f>E85*VLOOKUP(B85,'listino prezzi'!prezzi,2,FALSE)</f>
        <v>584.79999999999995</v>
      </c>
    </row>
    <row r="86" spans="1:6" x14ac:dyDescent="0.25">
      <c r="A86" s="3">
        <v>41041</v>
      </c>
      <c r="B86" t="s">
        <v>42</v>
      </c>
      <c r="C86" t="s">
        <v>3</v>
      </c>
      <c r="D86" t="s">
        <v>0</v>
      </c>
      <c r="E86">
        <v>110</v>
      </c>
      <c r="F86">
        <f>E86*VLOOKUP(B86,'listino prezzi'!prezzi,2,FALSE)</f>
        <v>2948</v>
      </c>
    </row>
    <row r="87" spans="1:6" x14ac:dyDescent="0.25">
      <c r="A87" s="3">
        <v>41044</v>
      </c>
      <c r="B87" t="s">
        <v>33</v>
      </c>
      <c r="C87" t="s">
        <v>4</v>
      </c>
      <c r="D87" t="s">
        <v>1</v>
      </c>
      <c r="E87">
        <v>120</v>
      </c>
      <c r="F87">
        <f>E87*VLOOKUP(B87,'listino prezzi'!prezzi,2,FALSE)</f>
        <v>3336</v>
      </c>
    </row>
    <row r="88" spans="1:6" x14ac:dyDescent="0.25">
      <c r="A88" s="3">
        <v>41044</v>
      </c>
      <c r="B88" t="s">
        <v>34</v>
      </c>
      <c r="C88" t="s">
        <v>5</v>
      </c>
      <c r="D88" t="s">
        <v>1</v>
      </c>
      <c r="E88">
        <v>130</v>
      </c>
      <c r="F88">
        <f>E88*VLOOKUP(B88,'listino prezzi'!prezzi,2,FALSE)</f>
        <v>4238</v>
      </c>
    </row>
    <row r="89" spans="1:6" x14ac:dyDescent="0.25">
      <c r="A89" s="3">
        <v>41044</v>
      </c>
      <c r="B89" t="s">
        <v>35</v>
      </c>
      <c r="C89" t="s">
        <v>6</v>
      </c>
      <c r="D89" t="s">
        <v>2</v>
      </c>
      <c r="E89">
        <v>140</v>
      </c>
      <c r="F89">
        <f>E89*VLOOKUP(B89,'listino prezzi'!prezzi,2,FALSE)</f>
        <v>4578</v>
      </c>
    </row>
    <row r="90" spans="1:6" x14ac:dyDescent="0.25">
      <c r="A90" s="3">
        <v>41044</v>
      </c>
      <c r="B90" t="s">
        <v>30</v>
      </c>
      <c r="C90" t="s">
        <v>7</v>
      </c>
      <c r="D90" t="s">
        <v>2</v>
      </c>
      <c r="E90">
        <v>140</v>
      </c>
      <c r="F90">
        <f>E90*VLOOKUP(B90,'listino prezzi'!prezzi,2,FALSE)</f>
        <v>210</v>
      </c>
    </row>
    <row r="91" spans="1:6" x14ac:dyDescent="0.25">
      <c r="A91" s="3">
        <v>41045</v>
      </c>
      <c r="B91" t="s">
        <v>31</v>
      </c>
      <c r="C91" t="s">
        <v>7</v>
      </c>
      <c r="D91" t="s">
        <v>0</v>
      </c>
      <c r="E91">
        <v>110</v>
      </c>
      <c r="F91">
        <f>E91*VLOOKUP(B91,'listino prezzi'!prezzi,2,FALSE)</f>
        <v>165</v>
      </c>
    </row>
    <row r="92" spans="1:6" x14ac:dyDescent="0.25">
      <c r="A92" s="3">
        <v>41046</v>
      </c>
      <c r="B92" t="s">
        <v>25</v>
      </c>
      <c r="C92" t="s">
        <v>7</v>
      </c>
      <c r="D92" t="s">
        <v>1</v>
      </c>
      <c r="E92">
        <v>110</v>
      </c>
      <c r="F92">
        <f>E92*VLOOKUP(B92,'listino prezzi'!prezzi,2,FALSE)</f>
        <v>1716</v>
      </c>
    </row>
    <row r="93" spans="1:6" x14ac:dyDescent="0.25">
      <c r="A93" s="3">
        <v>41047</v>
      </c>
      <c r="B93" t="s">
        <v>26</v>
      </c>
      <c r="C93" t="s">
        <v>5</v>
      </c>
      <c r="D93" t="s">
        <v>0</v>
      </c>
      <c r="E93">
        <v>140</v>
      </c>
      <c r="F93">
        <f>E93*VLOOKUP(B93,'listino prezzi'!prezzi,2,FALSE)</f>
        <v>2198</v>
      </c>
    </row>
    <row r="94" spans="1:6" x14ac:dyDescent="0.25">
      <c r="A94" s="3">
        <v>41048</v>
      </c>
      <c r="B94" t="s">
        <v>27</v>
      </c>
      <c r="C94" t="s">
        <v>5</v>
      </c>
      <c r="D94" t="s">
        <v>0</v>
      </c>
      <c r="E94">
        <v>110</v>
      </c>
      <c r="F94">
        <f>E94*VLOOKUP(B94,'listino prezzi'!prezzi,2,FALSE)</f>
        <v>2585</v>
      </c>
    </row>
    <row r="95" spans="1:6" x14ac:dyDescent="0.25">
      <c r="A95" s="3">
        <v>41049</v>
      </c>
      <c r="B95" t="s">
        <v>28</v>
      </c>
      <c r="C95" t="s">
        <v>5</v>
      </c>
      <c r="D95" t="s">
        <v>2</v>
      </c>
      <c r="E95">
        <v>120</v>
      </c>
      <c r="F95">
        <f>E95*VLOOKUP(B95,'listino prezzi'!prezzi,2,FALSE)</f>
        <v>672</v>
      </c>
    </row>
    <row r="96" spans="1:6" x14ac:dyDescent="0.25">
      <c r="A96" s="3">
        <v>41050</v>
      </c>
      <c r="B96" t="s">
        <v>29</v>
      </c>
      <c r="C96" t="s">
        <v>3</v>
      </c>
      <c r="D96" t="s">
        <v>0</v>
      </c>
      <c r="E96">
        <v>130</v>
      </c>
      <c r="F96">
        <f>E96*VLOOKUP(B96,'listino prezzi'!prezzi,2,FALSE)</f>
        <v>442</v>
      </c>
    </row>
    <row r="97" spans="1:6" x14ac:dyDescent="0.25">
      <c r="A97" s="3">
        <v>41051</v>
      </c>
      <c r="B97" t="s">
        <v>44</v>
      </c>
      <c r="C97" t="s">
        <v>4</v>
      </c>
      <c r="D97" t="s">
        <v>1</v>
      </c>
      <c r="E97">
        <v>145</v>
      </c>
      <c r="F97">
        <f>E97*VLOOKUP(B97,'listino prezzi'!prezzi,2,FALSE)</f>
        <v>4886.5</v>
      </c>
    </row>
    <row r="98" spans="1:6" x14ac:dyDescent="0.25">
      <c r="A98" s="3">
        <v>41052</v>
      </c>
      <c r="B98" t="s">
        <v>45</v>
      </c>
      <c r="C98" t="s">
        <v>5</v>
      </c>
      <c r="D98" t="s">
        <v>0</v>
      </c>
      <c r="E98">
        <v>130</v>
      </c>
      <c r="F98">
        <f>E98*VLOOKUP(B98,'listino prezzi'!prezzi,2,FALSE)</f>
        <v>1638</v>
      </c>
    </row>
    <row r="99" spans="1:6" x14ac:dyDescent="0.25">
      <c r="A99" s="3">
        <v>41052</v>
      </c>
      <c r="B99" t="s">
        <v>46</v>
      </c>
      <c r="C99" t="s">
        <v>6</v>
      </c>
      <c r="D99" t="s">
        <v>1</v>
      </c>
      <c r="E99">
        <v>132</v>
      </c>
      <c r="F99">
        <f>E99*VLOOKUP(B99,'listino prezzi'!prezzi,2,FALSE)</f>
        <v>6019.2</v>
      </c>
    </row>
    <row r="100" spans="1:6" x14ac:dyDescent="0.25">
      <c r="A100" s="3">
        <v>41052</v>
      </c>
      <c r="B100" t="s">
        <v>27</v>
      </c>
      <c r="C100" t="s">
        <v>7</v>
      </c>
      <c r="D100" t="s">
        <v>2</v>
      </c>
      <c r="E100">
        <v>145</v>
      </c>
      <c r="F100">
        <f>E100*VLOOKUP(B100,'listino prezzi'!prezzi,2,FALSE)</f>
        <v>3407.5</v>
      </c>
    </row>
  </sheetData>
  <conditionalFormatting sqref="F2:F100">
    <cfRule type="cellIs" dxfId="0" priority="1" operator="greaterThan">
      <formula>6000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'listino prezzi'!$A$2:$A$28</xm:f>
          </x14:formula1>
          <xm:sqref>B2:B100</xm:sqref>
        </x14:dataValidation>
        <x14:dataValidation type="list" allowBlank="1" showInputMessage="1" showErrorMessage="1">
          <x14:formula1>
            <xm:f>'dati per controllo'!$A$1:$A$5</xm:f>
          </x14:formula1>
          <xm:sqref>C2:C100</xm:sqref>
        </x14:dataValidation>
        <x14:dataValidation type="list" allowBlank="1" showInputMessage="1" showErrorMessage="1">
          <x14:formula1>
            <xm:f>'dati per controllo'!$A$7:$A$9</xm:f>
          </x14:formula1>
          <xm:sqref>D2:D100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5" x14ac:dyDescent="0.25"/>
  <cols>
    <col min="1" max="1" width="6" bestFit="1" customWidth="1"/>
    <col min="2" max="2" width="15.5703125" bestFit="1" customWidth="1"/>
  </cols>
  <sheetData>
    <row r="1" spans="1:2" x14ac:dyDescent="0.25">
      <c r="A1" t="s">
        <v>49</v>
      </c>
      <c r="B1" t="s">
        <v>50</v>
      </c>
    </row>
    <row r="2" spans="1:2" x14ac:dyDescent="0.25">
      <c r="A2" t="s">
        <v>23</v>
      </c>
      <c r="B2" s="1">
        <v>12.5</v>
      </c>
    </row>
    <row r="3" spans="1:2" x14ac:dyDescent="0.25">
      <c r="A3" t="s">
        <v>24</v>
      </c>
      <c r="B3" s="1">
        <v>11.5</v>
      </c>
    </row>
    <row r="4" spans="1:2" x14ac:dyDescent="0.25">
      <c r="A4" t="s">
        <v>25</v>
      </c>
      <c r="B4" s="1">
        <v>15.6</v>
      </c>
    </row>
    <row r="5" spans="1:2" x14ac:dyDescent="0.25">
      <c r="A5" t="s">
        <v>26</v>
      </c>
      <c r="B5" s="1">
        <v>15.7</v>
      </c>
    </row>
    <row r="6" spans="1:2" x14ac:dyDescent="0.25">
      <c r="A6" t="s">
        <v>27</v>
      </c>
      <c r="B6" s="1">
        <v>23.5</v>
      </c>
    </row>
    <row r="7" spans="1:2" x14ac:dyDescent="0.25">
      <c r="A7" t="s">
        <v>28</v>
      </c>
      <c r="B7" s="1">
        <v>5.6</v>
      </c>
    </row>
    <row r="8" spans="1:2" x14ac:dyDescent="0.25">
      <c r="A8" t="s">
        <v>29</v>
      </c>
      <c r="B8" s="1">
        <v>3.4</v>
      </c>
    </row>
    <row r="9" spans="1:2" x14ac:dyDescent="0.25">
      <c r="A9" t="s">
        <v>30</v>
      </c>
      <c r="B9" s="1">
        <v>1.5</v>
      </c>
    </row>
    <row r="10" spans="1:2" x14ac:dyDescent="0.25">
      <c r="A10" t="s">
        <v>31</v>
      </c>
      <c r="B10" s="1">
        <v>1.5</v>
      </c>
    </row>
    <row r="11" spans="1:2" x14ac:dyDescent="0.25">
      <c r="A11" t="s">
        <v>39</v>
      </c>
      <c r="B11" s="1">
        <v>14.6</v>
      </c>
    </row>
    <row r="12" spans="1:2" x14ac:dyDescent="0.25">
      <c r="A12" t="s">
        <v>36</v>
      </c>
      <c r="B12" s="1">
        <v>15.3</v>
      </c>
    </row>
    <row r="13" spans="1:2" x14ac:dyDescent="0.25">
      <c r="A13" t="s">
        <v>37</v>
      </c>
      <c r="B13" s="1">
        <v>14.5</v>
      </c>
    </row>
    <row r="14" spans="1:2" x14ac:dyDescent="0.25">
      <c r="A14" t="s">
        <v>38</v>
      </c>
      <c r="B14" s="1">
        <v>55.6</v>
      </c>
    </row>
    <row r="15" spans="1:2" x14ac:dyDescent="0.25">
      <c r="A15" t="s">
        <v>48</v>
      </c>
      <c r="B15" s="1">
        <v>11.5</v>
      </c>
    </row>
    <row r="16" spans="1:2" x14ac:dyDescent="0.25">
      <c r="A16" t="s">
        <v>40</v>
      </c>
      <c r="B16" s="1">
        <v>12.6</v>
      </c>
    </row>
    <row r="17" spans="1:2" x14ac:dyDescent="0.25">
      <c r="A17" t="s">
        <v>41</v>
      </c>
      <c r="B17" s="1">
        <v>15.7</v>
      </c>
    </row>
    <row r="18" spans="1:2" x14ac:dyDescent="0.25">
      <c r="A18" t="s">
        <v>32</v>
      </c>
      <c r="B18" s="1">
        <v>13.6</v>
      </c>
    </row>
    <row r="19" spans="1:2" x14ac:dyDescent="0.25">
      <c r="A19" t="s">
        <v>42</v>
      </c>
      <c r="B19" s="1">
        <v>26.8</v>
      </c>
    </row>
    <row r="20" spans="1:2" x14ac:dyDescent="0.25">
      <c r="A20" t="s">
        <v>33</v>
      </c>
      <c r="B20" s="1">
        <v>27.8</v>
      </c>
    </row>
    <row r="21" spans="1:2" x14ac:dyDescent="0.25">
      <c r="A21" t="s">
        <v>34</v>
      </c>
      <c r="B21" s="1">
        <v>32.6</v>
      </c>
    </row>
    <row r="22" spans="1:2" x14ac:dyDescent="0.25">
      <c r="A22" t="s">
        <v>35</v>
      </c>
      <c r="B22" s="1">
        <v>32.700000000000003</v>
      </c>
    </row>
    <row r="23" spans="1:2" x14ac:dyDescent="0.25">
      <c r="A23" t="s">
        <v>51</v>
      </c>
      <c r="B23" s="1">
        <v>11.6</v>
      </c>
    </row>
    <row r="24" spans="1:2" x14ac:dyDescent="0.25">
      <c r="A24" t="s">
        <v>47</v>
      </c>
      <c r="B24" s="1">
        <v>12.7</v>
      </c>
    </row>
    <row r="25" spans="1:2" x14ac:dyDescent="0.25">
      <c r="A25" t="s">
        <v>43</v>
      </c>
      <c r="B25" s="1">
        <v>12.4</v>
      </c>
    </row>
    <row r="26" spans="1:2" x14ac:dyDescent="0.25">
      <c r="A26" t="s">
        <v>44</v>
      </c>
      <c r="B26" s="1">
        <v>33.700000000000003</v>
      </c>
    </row>
    <row r="27" spans="1:2" x14ac:dyDescent="0.25">
      <c r="A27" t="s">
        <v>45</v>
      </c>
      <c r="B27" s="1">
        <v>12.6</v>
      </c>
    </row>
    <row r="28" spans="1:2" x14ac:dyDescent="0.25">
      <c r="A28" t="s">
        <v>46</v>
      </c>
      <c r="B28" s="1">
        <v>45.6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dati riepilogativi</vt:lpstr>
      <vt:lpstr>dati per controllo</vt:lpstr>
      <vt:lpstr>tabella pivot</vt:lpstr>
      <vt:lpstr>grafico pivot</vt:lpstr>
      <vt:lpstr>dettagli vendite</vt:lpstr>
      <vt:lpstr>listino prezzi</vt:lpstr>
      <vt:lpstr>importo_vendite</vt:lpstr>
      <vt:lpstr>'listino prezzi'!prezzi</vt:lpstr>
      <vt:lpstr>'dettagli vendite'!vendite</vt:lpstr>
    </vt:vector>
  </TitlesOfParts>
  <Company>JWalk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region1.xlsx</dc:title>
  <dc:subject>'Excel 2010 Bible' Example File</dc:subject>
  <dc:creator>John Walkenbach</dc:creator>
  <dc:description>©2010, John Walkenbach. All Rights Reserved.</dc:description>
  <cp:lastModifiedBy>Laura Magli</cp:lastModifiedBy>
  <dcterms:created xsi:type="dcterms:W3CDTF">2003-03-15T00:17:23Z</dcterms:created>
  <dcterms:modified xsi:type="dcterms:W3CDTF">2018-01-23T12:09:04Z</dcterms:modified>
  <cp:category>Excel 2010 Bible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d5052f34-fb65-4dab-b2e3-b15be74d6e8f</vt:lpwstr>
  </property>
</Properties>
</file>